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Nas-master\d\共有\●EA21共通\環境省　EA21ガイドライン／別表Excel／レポートマニュアル\02.ガイドライン2017年版　【環境省】-解釈なし\03.ガイドライン2017年版　【業種別】（環境省）\05.地方公共団体\"/>
    </mc:Choice>
  </mc:AlternateContent>
  <bookViews>
    <workbookView xWindow="15" yWindow="0" windowWidth="20730" windowHeight="11760" tabRatio="607"/>
  </bookViews>
  <sheets>
    <sheet name="自己チェック表の構成・入力の手順等" sheetId="27" r:id="rId1"/>
    <sheet name="1. 事業の規模" sheetId="3" r:id="rId2"/>
    <sheet name="2. 環境への負荷の状況（取りまとめ表）" sheetId="17" r:id="rId3"/>
    <sheet name="3. エネルギー使用量" sheetId="25" r:id="rId4"/>
    <sheet name="4. 一般廃棄物排出量等" sheetId="9" r:id="rId5"/>
    <sheet name="5. 産業廃棄物排出量等" sheetId="26" r:id="rId6"/>
    <sheet name="6. 水使用量及び総排水量" sheetId="10" r:id="rId7"/>
    <sheet name="7. 化学物質使用量" sheetId="6" r:id="rId8"/>
    <sheet name="8. 資源使用量" sheetId="15" r:id="rId9"/>
    <sheet name="9. グリーン購入実績" sheetId="18" r:id="rId10"/>
    <sheet name="10. 公共事業" sheetId="28" r:id="rId11"/>
    <sheet name="11. その他" sheetId="29" r:id="rId12"/>
  </sheets>
  <externalReferences>
    <externalReference r:id="rId13"/>
  </externalReferences>
  <definedNames>
    <definedName name="_Fill" localSheetId="5" hidden="1">#REF!</definedName>
    <definedName name="_Fill" localSheetId="0" hidden="1">#REF!</definedName>
    <definedName name="_Fill" hidden="1">#REF!</definedName>
    <definedName name="_Table2_In1" localSheetId="5" hidden="1">#REF!</definedName>
    <definedName name="_Table2_In1" localSheetId="0" hidden="1">#REF!</definedName>
    <definedName name="_Table2_In1" hidden="1">#REF!</definedName>
    <definedName name="_Table2_In2" localSheetId="5" hidden="1">#REF!</definedName>
    <definedName name="_Table2_In2" localSheetId="0" hidden="1">#REF!</definedName>
    <definedName name="_Table2_In2" hidden="1">#REF!</definedName>
    <definedName name="_Table2_Out" localSheetId="5" hidden="1">#REF!</definedName>
    <definedName name="_Table2_Out" localSheetId="0" hidden="1">#REF!</definedName>
    <definedName name="_Table2_Out" hidden="1">#REF!</definedName>
    <definedName name="CO2排出係数_電気">[1]マスタ!$A$4:$B$59</definedName>
    <definedName name="CO2排出係数_電気_事業者名">[1]マスタ!$A$4:$A$59</definedName>
    <definedName name="_xlnm.Print_Area" localSheetId="1">'1. 事業の規模'!$A$1:$U$13</definedName>
    <definedName name="_xlnm.Print_Area" localSheetId="10">'10. 公共事業'!$A$1:$T$68</definedName>
    <definedName name="_xlnm.Print_Area" localSheetId="11">'11. その他'!$A$1:$F$8</definedName>
    <definedName name="_xlnm.Print_Area" localSheetId="2">'2. 環境への負荷の状況（取りまとめ表）'!$A$1:$X$44</definedName>
    <definedName name="_xlnm.Print_Area" localSheetId="3">'3. エネルギー使用量'!$A$1:$W$147</definedName>
    <definedName name="_xlnm.Print_Area" localSheetId="4">'4. 一般廃棄物排出量等'!$A$1:$T$35</definedName>
    <definedName name="_xlnm.Print_Area" localSheetId="5">'5. 産業廃棄物排出量等'!$A$1:$V$70</definedName>
    <definedName name="_xlnm.Print_Area" localSheetId="6">'6. 水使用量及び総排水量'!$A$1:$U$36</definedName>
    <definedName name="_xlnm.Print_Area" localSheetId="7">'7. 化学物質使用量'!$A$1:$Z$32</definedName>
    <definedName name="_xlnm.Print_Area" localSheetId="8">'8. 資源使用量'!$A$1:$L$16</definedName>
    <definedName name="_xlnm.Print_Area" localSheetId="9">'9. グリーン購入実績'!$A$1:$F$22</definedName>
    <definedName name="_xlnm.Print_Area" localSheetId="0">自己チェック表の構成・入力の手順等!$A$1:$O$30</definedName>
    <definedName name="削減量_A重油" localSheetId="5">'3. エネルギー使用量'!#REF!</definedName>
    <definedName name="削減量_A重油" localSheetId="0">'3. エネルギー使用量'!#REF!</definedName>
    <definedName name="削減量_A重油">'3. エネルギー使用量'!#REF!</definedName>
    <definedName name="削減量_ガソリン" localSheetId="5">'3. エネルギー使用量'!#REF!</definedName>
    <definedName name="削減量_ガソリン" localSheetId="0">'3. エネルギー使用量'!#REF!</definedName>
    <definedName name="削減量_ガソリン">'3. エネルギー使用量'!#REF!</definedName>
    <definedName name="削減量_その他1" localSheetId="5">'3. エネルギー使用量'!#REF!</definedName>
    <definedName name="削減量_その他1" localSheetId="0">'3. エネルギー使用量'!#REF!</definedName>
    <definedName name="削減量_その他1">'3. エネルギー使用量'!#REF!</definedName>
    <definedName name="削減量_その他2" localSheetId="5">'3. エネルギー使用量'!#REF!</definedName>
    <definedName name="削減量_その他2" localSheetId="0">'3. エネルギー使用量'!#REF!</definedName>
    <definedName name="削減量_その他2">'3. エネルギー使用量'!#REF!</definedName>
    <definedName name="削減量_プロパンガス" localSheetId="5">'3. エネルギー使用量'!#REF!</definedName>
    <definedName name="削減量_プロパンガス" localSheetId="0">'3. エネルギー使用量'!#REF!</definedName>
    <definedName name="削減量_プロパンガス">'3. エネルギー使用量'!#REF!</definedName>
    <definedName name="削減量_軽油" localSheetId="5">'3. エネルギー使用量'!#REF!</definedName>
    <definedName name="削減量_軽油" localSheetId="0">'3. エネルギー使用量'!#REF!</definedName>
    <definedName name="削減量_軽油">'3. エネルギー使用量'!#REF!</definedName>
    <definedName name="削減量_電気" localSheetId="5">'3. エネルギー使用量'!#REF!</definedName>
    <definedName name="削減量_電気" localSheetId="0">'3. エネルギー使用量'!#REF!</definedName>
    <definedName name="削減量_電気">'3. エネルギー使用量'!#REF!</definedName>
    <definedName name="削減量_都市ガス" localSheetId="5">'3. エネルギー使用量'!#REF!</definedName>
    <definedName name="削減量_都市ガス" localSheetId="0">'3. エネルギー使用量'!#REF!</definedName>
    <definedName name="削減量_都市ガス">'3. エネルギー使用量'!#REF!</definedName>
    <definedName name="削減量_灯油" localSheetId="5">'3. エネルギー使用量'!#REF!</definedName>
    <definedName name="削減量_灯油" localSheetId="0">'3. エネルギー使用量'!#REF!</definedName>
    <definedName name="削減量_灯油">'3. エネルギー使用量'!#REF!</definedName>
    <definedName name="年度">[1]マスタ!$D$4:$D$5</definedName>
    <definedName name="年度月">[1]マスタ!$H$4:$H$15</definedName>
    <definedName name="表５事業期間_A重油" localSheetId="0">'3. エネルギー使用量'!#REF!</definedName>
    <definedName name="表５事業期間_A重油">'3. エネルギー使用量'!#REF!</definedName>
    <definedName name="表５事業期間_ガソリン" localSheetId="0">'3. エネルギー使用量'!#REF!</definedName>
    <definedName name="表５事業期間_ガソリン">'3. エネルギー使用量'!#REF!</definedName>
    <definedName name="表５事業期間_その他1" localSheetId="0">'3. エネルギー使用量'!#REF!</definedName>
    <definedName name="表５事業期間_その他1">'3. エネルギー使用量'!#REF!</definedName>
    <definedName name="表５事業期間_その他2" localSheetId="0">'3. エネルギー使用量'!#REF!</definedName>
    <definedName name="表５事業期間_その他2">'3. エネルギー使用量'!#REF!</definedName>
    <definedName name="表５事業期間_プロパンガス" localSheetId="0">'3. エネルギー使用量'!#REF!</definedName>
    <definedName name="表５事業期間_プロパンガス">'3. エネルギー使用量'!#REF!</definedName>
    <definedName name="表５事業期間_軽油" localSheetId="0">'3. エネルギー使用量'!#REF!</definedName>
    <definedName name="表５事業期間_軽油">'3. エネルギー使用量'!#REF!</definedName>
    <definedName name="表５事業期間_電気" localSheetId="0">'3. エネルギー使用量'!#REF!</definedName>
    <definedName name="表５事業期間_電気">'3. エネルギー使用量'!#REF!</definedName>
    <definedName name="表５事業期間_都市ガス" localSheetId="0">'3. エネルギー使用量'!#REF!</definedName>
    <definedName name="表５事業期間_都市ガス">'3. エネルギー使用量'!#REF!</definedName>
    <definedName name="表５事業期間_灯油" localSheetId="0">'3. エネルギー使用量'!#REF!</definedName>
    <definedName name="表５事業期間_灯油">'3. エネルギー使用量'!#REF!</definedName>
    <definedName name="表５事業期間0" localSheetId="0">'3. エネルギー使用量'!#REF!</definedName>
    <definedName name="表５事業期間0">'3. エネルギー使用量'!#REF!</definedName>
  </definedNames>
  <calcPr calcId="152511"/>
</workbook>
</file>

<file path=xl/calcChain.xml><?xml version="1.0" encoding="utf-8"?>
<calcChain xmlns="http://schemas.openxmlformats.org/spreadsheetml/2006/main">
  <c r="H28" i="28" l="1"/>
  <c r="I20" i="28"/>
  <c r="I21" i="28"/>
  <c r="I22" i="28"/>
  <c r="I19" i="28"/>
  <c r="G7" i="28"/>
  <c r="G8" i="28"/>
  <c r="G9" i="28"/>
  <c r="G10" i="28"/>
  <c r="G11" i="28"/>
  <c r="G12" i="28"/>
  <c r="G13" i="28"/>
  <c r="G6" i="28"/>
  <c r="X30" i="6" l="1"/>
  <c r="X26" i="6"/>
  <c r="X22" i="6"/>
  <c r="X18" i="6"/>
  <c r="X14" i="6"/>
  <c r="X10" i="6"/>
  <c r="W30" i="6"/>
  <c r="W26" i="6"/>
  <c r="W22" i="6"/>
  <c r="W18" i="6"/>
  <c r="W14" i="6"/>
  <c r="W10" i="6"/>
  <c r="Y20" i="6"/>
  <c r="I39" i="26"/>
  <c r="J39" i="26"/>
  <c r="T23" i="9"/>
  <c r="T34" i="9"/>
  <c r="U69" i="26"/>
  <c r="U39" i="26"/>
  <c r="U33" i="26"/>
  <c r="E24" i="17"/>
  <c r="E23" i="17"/>
  <c r="E22" i="17"/>
  <c r="E21" i="17"/>
  <c r="K17" i="25"/>
  <c r="U64" i="25"/>
  <c r="U40" i="25"/>
  <c r="H34" i="10"/>
  <c r="H35" i="10"/>
  <c r="I80" i="25"/>
  <c r="I72" i="25"/>
  <c r="I64" i="25"/>
  <c r="J146" i="25"/>
  <c r="K146" i="25"/>
  <c r="L146" i="25"/>
  <c r="M146" i="25"/>
  <c r="N146" i="25"/>
  <c r="O146" i="25"/>
  <c r="P146" i="25"/>
  <c r="Q146" i="25"/>
  <c r="R146" i="25"/>
  <c r="S146" i="25"/>
  <c r="T146" i="25"/>
  <c r="I146" i="25"/>
  <c r="J138" i="25"/>
  <c r="K138" i="25"/>
  <c r="L138" i="25"/>
  <c r="M138" i="25"/>
  <c r="N138" i="25"/>
  <c r="O138" i="25"/>
  <c r="P138" i="25"/>
  <c r="Q138" i="25"/>
  <c r="R138" i="25"/>
  <c r="S138" i="25"/>
  <c r="T138" i="25"/>
  <c r="I138" i="25"/>
  <c r="J130" i="25"/>
  <c r="K130" i="25"/>
  <c r="L130" i="25"/>
  <c r="M130" i="25"/>
  <c r="N130" i="25"/>
  <c r="O130" i="25"/>
  <c r="P130" i="25"/>
  <c r="Q130" i="25"/>
  <c r="R130" i="25"/>
  <c r="S130" i="25"/>
  <c r="T130" i="25"/>
  <c r="I130" i="25"/>
  <c r="I122" i="25"/>
  <c r="J122" i="25"/>
  <c r="K122" i="25"/>
  <c r="L122" i="25"/>
  <c r="M122" i="25"/>
  <c r="N122" i="25"/>
  <c r="O122" i="25"/>
  <c r="P122" i="25"/>
  <c r="Q122" i="25"/>
  <c r="R122" i="25"/>
  <c r="S122" i="25"/>
  <c r="T122" i="25"/>
  <c r="J114" i="25"/>
  <c r="K114" i="25"/>
  <c r="L114" i="25"/>
  <c r="M114" i="25"/>
  <c r="N114" i="25"/>
  <c r="O114" i="25"/>
  <c r="P114" i="25"/>
  <c r="Q114" i="25"/>
  <c r="R114" i="25"/>
  <c r="S114" i="25"/>
  <c r="T114" i="25"/>
  <c r="I114" i="25"/>
  <c r="J105" i="25"/>
  <c r="K105" i="25"/>
  <c r="L105" i="25"/>
  <c r="M105" i="25"/>
  <c r="N105" i="25"/>
  <c r="O105" i="25"/>
  <c r="P105" i="25"/>
  <c r="Q105" i="25"/>
  <c r="R105" i="25"/>
  <c r="S105" i="25"/>
  <c r="T105" i="25"/>
  <c r="I105" i="25"/>
  <c r="J96" i="25"/>
  <c r="K96" i="25"/>
  <c r="L96" i="25"/>
  <c r="M96" i="25"/>
  <c r="N96" i="25"/>
  <c r="O96" i="25"/>
  <c r="P96" i="25"/>
  <c r="Q96" i="25"/>
  <c r="R96" i="25"/>
  <c r="S96" i="25"/>
  <c r="T96" i="25"/>
  <c r="I96" i="25"/>
  <c r="J88" i="25"/>
  <c r="K88" i="25"/>
  <c r="L88" i="25"/>
  <c r="M88" i="25"/>
  <c r="N88" i="25"/>
  <c r="O88" i="25"/>
  <c r="P88" i="25"/>
  <c r="Q88" i="25"/>
  <c r="R88" i="25"/>
  <c r="S88" i="25"/>
  <c r="T88" i="25"/>
  <c r="I88" i="25"/>
  <c r="J80" i="25"/>
  <c r="K80" i="25"/>
  <c r="L80" i="25"/>
  <c r="M80" i="25"/>
  <c r="N80" i="25"/>
  <c r="O80" i="25"/>
  <c r="P80" i="25"/>
  <c r="Q80" i="25"/>
  <c r="R80" i="25"/>
  <c r="S80" i="25"/>
  <c r="T80" i="25"/>
  <c r="J72" i="25"/>
  <c r="K72" i="25"/>
  <c r="L72" i="25"/>
  <c r="M72" i="25"/>
  <c r="N72" i="25"/>
  <c r="O72" i="25"/>
  <c r="P72" i="25"/>
  <c r="Q72" i="25"/>
  <c r="R72" i="25"/>
  <c r="S72" i="25"/>
  <c r="T72" i="25"/>
  <c r="J64" i="25"/>
  <c r="K64" i="25"/>
  <c r="L64" i="25"/>
  <c r="M64" i="25"/>
  <c r="N64" i="25"/>
  <c r="O64" i="25"/>
  <c r="P64" i="25"/>
  <c r="Q64" i="25"/>
  <c r="R64" i="25"/>
  <c r="S64" i="25"/>
  <c r="T64" i="25"/>
  <c r="I35" i="10"/>
  <c r="J35" i="10"/>
  <c r="K35" i="10"/>
  <c r="L35" i="10"/>
  <c r="M35" i="10"/>
  <c r="N35" i="10"/>
  <c r="O35" i="10"/>
  <c r="P35" i="10"/>
  <c r="Q35" i="10"/>
  <c r="R35" i="10"/>
  <c r="S35" i="10"/>
  <c r="G10" i="6"/>
  <c r="G14" i="6"/>
  <c r="J30" i="6"/>
  <c r="U30" i="6" s="1"/>
  <c r="Y30" i="6" s="1"/>
  <c r="K30" i="6"/>
  <c r="L30" i="6"/>
  <c r="M30" i="6"/>
  <c r="N30" i="6"/>
  <c r="O30" i="6"/>
  <c r="P30" i="6"/>
  <c r="Q30" i="6"/>
  <c r="R30" i="6"/>
  <c r="S30" i="6"/>
  <c r="T30" i="6"/>
  <c r="I30" i="6"/>
  <c r="I22" i="6"/>
  <c r="J22" i="6"/>
  <c r="K22" i="6"/>
  <c r="L22" i="6"/>
  <c r="M22" i="6"/>
  <c r="N22" i="6"/>
  <c r="O22" i="6"/>
  <c r="P22" i="6"/>
  <c r="Q22" i="6"/>
  <c r="R22" i="6"/>
  <c r="S22" i="6"/>
  <c r="T22" i="6"/>
  <c r="I10" i="6"/>
  <c r="G12" i="6"/>
  <c r="J26" i="6"/>
  <c r="K26" i="6"/>
  <c r="L26" i="6"/>
  <c r="M26" i="6"/>
  <c r="N26" i="6"/>
  <c r="O26" i="6"/>
  <c r="P26" i="6"/>
  <c r="Q26" i="6"/>
  <c r="R26" i="6"/>
  <c r="S26" i="6"/>
  <c r="T26" i="6"/>
  <c r="I26" i="6"/>
  <c r="J18" i="6"/>
  <c r="K18" i="6"/>
  <c r="L18" i="6"/>
  <c r="M18" i="6"/>
  <c r="N18" i="6"/>
  <c r="O18" i="6"/>
  <c r="P18" i="6"/>
  <c r="Q18" i="6"/>
  <c r="R18" i="6"/>
  <c r="S18" i="6"/>
  <c r="T18" i="6"/>
  <c r="I18" i="6"/>
  <c r="J14" i="6"/>
  <c r="K14" i="6"/>
  <c r="L14" i="6"/>
  <c r="M14" i="6"/>
  <c r="N14" i="6"/>
  <c r="O14" i="6"/>
  <c r="P14" i="6"/>
  <c r="Q14" i="6"/>
  <c r="R14" i="6"/>
  <c r="S14" i="6"/>
  <c r="T14" i="6"/>
  <c r="I14" i="6"/>
  <c r="J10" i="6"/>
  <c r="K10" i="6"/>
  <c r="L10" i="6"/>
  <c r="M10" i="6"/>
  <c r="N10" i="6"/>
  <c r="O10" i="6"/>
  <c r="P10" i="6"/>
  <c r="Q10" i="6"/>
  <c r="R10" i="6"/>
  <c r="S10" i="6"/>
  <c r="T10" i="6"/>
  <c r="I35" i="17"/>
  <c r="I31" i="17"/>
  <c r="I27" i="17"/>
  <c r="I37" i="17"/>
  <c r="I36" i="17"/>
  <c r="I28" i="17"/>
  <c r="I29" i="17"/>
  <c r="I30" i="17"/>
  <c r="I32" i="17"/>
  <c r="I33" i="17"/>
  <c r="I34" i="17"/>
  <c r="I26" i="17"/>
  <c r="I20" i="17"/>
  <c r="I19" i="17"/>
  <c r="I18" i="17"/>
  <c r="I17" i="17"/>
  <c r="I16" i="17"/>
  <c r="I15" i="17"/>
  <c r="I14" i="17"/>
  <c r="I13" i="17"/>
  <c r="I12" i="17"/>
  <c r="I11" i="17"/>
  <c r="I10" i="17"/>
  <c r="I9" i="17"/>
  <c r="I21" i="17"/>
  <c r="I22" i="17"/>
  <c r="I23" i="17"/>
  <c r="I24" i="17"/>
  <c r="I7" i="6"/>
  <c r="J7" i="6" s="1"/>
  <c r="K7" i="6" s="1"/>
  <c r="L7" i="6" s="1"/>
  <c r="M7" i="6" s="1"/>
  <c r="N7" i="6" s="1"/>
  <c r="O7" i="6" s="1"/>
  <c r="P7" i="6" s="1"/>
  <c r="Q7" i="6" s="1"/>
  <c r="R7" i="6" s="1"/>
  <c r="S7" i="6" s="1"/>
  <c r="T7" i="6" s="1"/>
  <c r="H24" i="10"/>
  <c r="I24" i="10" s="1"/>
  <c r="J24" i="10" s="1"/>
  <c r="K24" i="10" s="1"/>
  <c r="L24" i="10" s="1"/>
  <c r="M24" i="10" s="1"/>
  <c r="N24" i="10" s="1"/>
  <c r="O24" i="10" s="1"/>
  <c r="P24" i="10" s="1"/>
  <c r="Q24" i="10" s="1"/>
  <c r="R24" i="10" s="1"/>
  <c r="S24" i="10" s="1"/>
  <c r="H27" i="9"/>
  <c r="I27" i="9"/>
  <c r="J27" i="9" s="1"/>
  <c r="K27" i="9" s="1"/>
  <c r="L27" i="9" s="1"/>
  <c r="M27" i="9" s="1"/>
  <c r="N27" i="9" s="1"/>
  <c r="O27" i="9" s="1"/>
  <c r="P27" i="9" s="1"/>
  <c r="Q27" i="9" s="1"/>
  <c r="R27" i="9" s="1"/>
  <c r="S27" i="9" s="1"/>
  <c r="H8" i="9"/>
  <c r="I8" i="9"/>
  <c r="J8" i="9" s="1"/>
  <c r="K8" i="9" s="1"/>
  <c r="L8" i="9" s="1"/>
  <c r="M8" i="9" s="1"/>
  <c r="N8" i="9" s="1"/>
  <c r="O8" i="9" s="1"/>
  <c r="P8" i="9" s="1"/>
  <c r="Q8" i="9" s="1"/>
  <c r="R8" i="9" s="1"/>
  <c r="S8" i="9" s="1"/>
  <c r="I19" i="25"/>
  <c r="J19" i="25"/>
  <c r="K19" i="25" s="1"/>
  <c r="L19" i="25" s="1"/>
  <c r="M19" i="25" s="1"/>
  <c r="N19" i="25" s="1"/>
  <c r="O19" i="25" s="1"/>
  <c r="P19" i="25" s="1"/>
  <c r="Q19" i="25" s="1"/>
  <c r="R19" i="25" s="1"/>
  <c r="S19" i="25" s="1"/>
  <c r="T19" i="25" s="1"/>
  <c r="H7" i="17" s="1"/>
  <c r="H6" i="10"/>
  <c r="I6" i="10" s="1"/>
  <c r="J6" i="10" s="1"/>
  <c r="K6" i="10" s="1"/>
  <c r="L6" i="10" s="1"/>
  <c r="M6" i="10" s="1"/>
  <c r="N6" i="10" s="1"/>
  <c r="O6" i="10" s="1"/>
  <c r="P6" i="10" s="1"/>
  <c r="Q6" i="10" s="1"/>
  <c r="R6" i="10" s="1"/>
  <c r="S6" i="10" s="1"/>
  <c r="I43" i="26"/>
  <c r="J43" i="26" s="1"/>
  <c r="K43" i="26" s="1"/>
  <c r="L43" i="26" s="1"/>
  <c r="M43" i="26" s="1"/>
  <c r="N43" i="26" s="1"/>
  <c r="O43" i="26" s="1"/>
  <c r="P43" i="26" s="1"/>
  <c r="Q43" i="26" s="1"/>
  <c r="R43" i="26" s="1"/>
  <c r="S43" i="26" s="1"/>
  <c r="T43" i="26" s="1"/>
  <c r="I8" i="26"/>
  <c r="J8" i="26" s="1"/>
  <c r="K8" i="26" s="1"/>
  <c r="L8" i="26" s="1"/>
  <c r="M8" i="26" s="1"/>
  <c r="N8" i="26" s="1"/>
  <c r="O8" i="26" s="1"/>
  <c r="P8" i="26" s="1"/>
  <c r="Q8" i="26" s="1"/>
  <c r="R8" i="26" s="1"/>
  <c r="S8" i="26" s="1"/>
  <c r="T8" i="26" s="1"/>
  <c r="T31" i="10"/>
  <c r="T16" i="10"/>
  <c r="T14" i="10"/>
  <c r="T12" i="10"/>
  <c r="J37" i="17" s="1"/>
  <c r="T10" i="10"/>
  <c r="T8" i="10"/>
  <c r="J35" i="17"/>
  <c r="T10" i="9"/>
  <c r="U63" i="26"/>
  <c r="U58" i="26"/>
  <c r="U53" i="26"/>
  <c r="U48" i="26"/>
  <c r="U28" i="26"/>
  <c r="U23" i="26"/>
  <c r="U18" i="26"/>
  <c r="U13" i="26"/>
  <c r="T31" i="9"/>
  <c r="T29" i="9"/>
  <c r="T20" i="9"/>
  <c r="T18" i="9"/>
  <c r="T16" i="9"/>
  <c r="T14" i="9"/>
  <c r="T12" i="9"/>
  <c r="U145" i="25"/>
  <c r="J24" i="17"/>
  <c r="U137" i="25"/>
  <c r="J23" i="17"/>
  <c r="U129" i="25"/>
  <c r="J22" i="17"/>
  <c r="U121" i="25"/>
  <c r="J21" i="17"/>
  <c r="U113" i="25"/>
  <c r="J20" i="17"/>
  <c r="J25" i="17"/>
  <c r="V113" i="25"/>
  <c r="U104" i="25"/>
  <c r="J19" i="17"/>
  <c r="U95" i="25"/>
  <c r="J18" i="17"/>
  <c r="U87" i="25"/>
  <c r="J17" i="17"/>
  <c r="U79" i="25"/>
  <c r="J16" i="17"/>
  <c r="U71" i="25"/>
  <c r="J15" i="17"/>
  <c r="U63" i="25"/>
  <c r="J14" i="17"/>
  <c r="U39" i="25"/>
  <c r="J11" i="17"/>
  <c r="U30" i="25"/>
  <c r="J10" i="17"/>
  <c r="U21" i="25"/>
  <c r="J9" i="17"/>
  <c r="G30" i="6"/>
  <c r="U28" i="6"/>
  <c r="Y28" i="6" s="1"/>
  <c r="G28" i="6"/>
  <c r="G26" i="6"/>
  <c r="G24" i="6"/>
  <c r="G22" i="6"/>
  <c r="U20" i="6"/>
  <c r="G20" i="6"/>
  <c r="G18" i="6"/>
  <c r="U16" i="6"/>
  <c r="Y16" i="6" s="1"/>
  <c r="G16" i="6"/>
  <c r="U12" i="6"/>
  <c r="Y12" i="6" s="1"/>
  <c r="U8" i="6"/>
  <c r="Y8" i="6" s="1"/>
  <c r="G8" i="6"/>
  <c r="S34" i="10"/>
  <c r="R34" i="10"/>
  <c r="Q34" i="10"/>
  <c r="P34" i="10"/>
  <c r="O34" i="10"/>
  <c r="N34" i="10"/>
  <c r="M34" i="10"/>
  <c r="L34" i="10"/>
  <c r="K34" i="10"/>
  <c r="J34" i="10"/>
  <c r="I34" i="10"/>
  <c r="T34" i="10"/>
  <c r="T30" i="10"/>
  <c r="T29" i="10"/>
  <c r="T28" i="10"/>
  <c r="T27" i="10"/>
  <c r="T26" i="10"/>
  <c r="T25" i="10"/>
  <c r="S19" i="10"/>
  <c r="R19" i="10"/>
  <c r="Q19" i="10"/>
  <c r="P19" i="10"/>
  <c r="O19" i="10"/>
  <c r="N19" i="10"/>
  <c r="M19" i="10"/>
  <c r="L19" i="10"/>
  <c r="K19" i="10"/>
  <c r="J19" i="10"/>
  <c r="I19" i="10"/>
  <c r="H19" i="10"/>
  <c r="T19" i="10" s="1"/>
  <c r="S18" i="10"/>
  <c r="R18" i="10"/>
  <c r="Q18" i="10"/>
  <c r="P18" i="10"/>
  <c r="O18" i="10"/>
  <c r="N18" i="10"/>
  <c r="M18" i="10"/>
  <c r="L18" i="10"/>
  <c r="K18" i="10"/>
  <c r="J18" i="10"/>
  <c r="I18" i="10"/>
  <c r="H18" i="10"/>
  <c r="T15" i="10"/>
  <c r="T13" i="10"/>
  <c r="T11" i="10"/>
  <c r="H37" i="17"/>
  <c r="T9" i="10"/>
  <c r="H36" i="17"/>
  <c r="T7" i="10"/>
  <c r="H35" i="17"/>
  <c r="T69" i="26"/>
  <c r="S69" i="26"/>
  <c r="R69" i="26"/>
  <c r="Q69" i="26"/>
  <c r="P69" i="26"/>
  <c r="O69" i="26"/>
  <c r="N69" i="26"/>
  <c r="M69" i="26"/>
  <c r="L69" i="26"/>
  <c r="K69" i="26"/>
  <c r="J69" i="26"/>
  <c r="I69" i="26"/>
  <c r="J31" i="17"/>
  <c r="T68" i="26"/>
  <c r="S68" i="26"/>
  <c r="R68" i="26"/>
  <c r="Q68" i="26"/>
  <c r="P68" i="26"/>
  <c r="O68" i="26"/>
  <c r="N68" i="26"/>
  <c r="M68" i="26"/>
  <c r="L68" i="26"/>
  <c r="K68" i="26"/>
  <c r="J68" i="26"/>
  <c r="I68" i="26"/>
  <c r="U68" i="26"/>
  <c r="H34" i="17"/>
  <c r="T67" i="26"/>
  <c r="S67" i="26"/>
  <c r="R67" i="26"/>
  <c r="Q67" i="26"/>
  <c r="P67" i="26"/>
  <c r="O67" i="26"/>
  <c r="N67" i="26"/>
  <c r="M67" i="26"/>
  <c r="L67" i="26"/>
  <c r="K67" i="26"/>
  <c r="J67" i="26"/>
  <c r="I67" i="26"/>
  <c r="U67" i="26"/>
  <c r="H33" i="17"/>
  <c r="T66" i="26"/>
  <c r="S66" i="26"/>
  <c r="R66" i="26"/>
  <c r="Q66" i="26"/>
  <c r="P66" i="26"/>
  <c r="O66" i="26"/>
  <c r="N66" i="26"/>
  <c r="M66" i="26"/>
  <c r="L66" i="26"/>
  <c r="K66" i="26"/>
  <c r="J66" i="26"/>
  <c r="I66" i="26"/>
  <c r="U66" i="26"/>
  <c r="H32" i="17"/>
  <c r="T65" i="26"/>
  <c r="S65" i="26"/>
  <c r="R65" i="26"/>
  <c r="Q65" i="26"/>
  <c r="P65" i="26"/>
  <c r="O65" i="26"/>
  <c r="N65" i="26"/>
  <c r="M65" i="26"/>
  <c r="L65" i="26"/>
  <c r="K65" i="26"/>
  <c r="J65" i="26"/>
  <c r="I65" i="26"/>
  <c r="U65" i="26"/>
  <c r="H31" i="17"/>
  <c r="U62" i="26"/>
  <c r="U61" i="26"/>
  <c r="U60" i="26"/>
  <c r="U59" i="26"/>
  <c r="U57" i="26"/>
  <c r="U56" i="26"/>
  <c r="U55" i="26"/>
  <c r="U54" i="26"/>
  <c r="U52" i="26"/>
  <c r="U51" i="26"/>
  <c r="U50" i="26"/>
  <c r="U49" i="26"/>
  <c r="U47" i="26"/>
  <c r="U46" i="26"/>
  <c r="U45" i="26"/>
  <c r="U44" i="26"/>
  <c r="T39" i="26"/>
  <c r="S39" i="26"/>
  <c r="R39" i="26"/>
  <c r="Q39" i="26"/>
  <c r="P39" i="26"/>
  <c r="O39" i="26"/>
  <c r="N39" i="26"/>
  <c r="M39" i="26"/>
  <c r="L39" i="26"/>
  <c r="K39" i="26"/>
  <c r="T38" i="26"/>
  <c r="S38" i="26"/>
  <c r="R38" i="26"/>
  <c r="Q38" i="26"/>
  <c r="P38" i="26"/>
  <c r="O38" i="26"/>
  <c r="N38" i="26"/>
  <c r="M38" i="26"/>
  <c r="L38" i="26"/>
  <c r="K38" i="26"/>
  <c r="J38" i="26"/>
  <c r="I38" i="26"/>
  <c r="U38" i="26"/>
  <c r="H30" i="17"/>
  <c r="T37" i="26"/>
  <c r="S37" i="26"/>
  <c r="R37" i="26"/>
  <c r="Q37" i="26"/>
  <c r="P37" i="26"/>
  <c r="O37" i="26"/>
  <c r="N37" i="26"/>
  <c r="M37" i="26"/>
  <c r="L37" i="26"/>
  <c r="K37" i="26"/>
  <c r="J37" i="26"/>
  <c r="I37" i="26"/>
  <c r="U37" i="26"/>
  <c r="H29" i="17"/>
  <c r="T36" i="26"/>
  <c r="S36" i="26"/>
  <c r="R36" i="26"/>
  <c r="Q36" i="26"/>
  <c r="P36" i="26"/>
  <c r="O36" i="26"/>
  <c r="N36" i="26"/>
  <c r="M36" i="26"/>
  <c r="L36" i="26"/>
  <c r="K36" i="26"/>
  <c r="J36" i="26"/>
  <c r="I36" i="26"/>
  <c r="U36" i="26"/>
  <c r="H28" i="17"/>
  <c r="T35" i="26"/>
  <c r="S35" i="26"/>
  <c r="R35" i="26"/>
  <c r="Q35" i="26"/>
  <c r="P35" i="26"/>
  <c r="O35" i="26"/>
  <c r="N35" i="26"/>
  <c r="M35" i="26"/>
  <c r="L35" i="26"/>
  <c r="K35" i="26"/>
  <c r="J35" i="26"/>
  <c r="I35" i="26"/>
  <c r="U35" i="26"/>
  <c r="H27" i="17"/>
  <c r="U32" i="26"/>
  <c r="U31" i="26"/>
  <c r="U30" i="26"/>
  <c r="U29" i="26"/>
  <c r="U27" i="26"/>
  <c r="U26" i="26"/>
  <c r="U25" i="26"/>
  <c r="U24" i="26"/>
  <c r="U22" i="26"/>
  <c r="U21" i="26"/>
  <c r="U20" i="26"/>
  <c r="U19" i="26"/>
  <c r="U17" i="26"/>
  <c r="U16" i="26"/>
  <c r="U15" i="26"/>
  <c r="U14" i="26"/>
  <c r="U12" i="26"/>
  <c r="U11" i="26"/>
  <c r="U10" i="26"/>
  <c r="U9" i="26"/>
  <c r="S34" i="9"/>
  <c r="R34" i="9"/>
  <c r="Q34" i="9"/>
  <c r="P34" i="9"/>
  <c r="O34" i="9"/>
  <c r="N34" i="9"/>
  <c r="M34" i="9"/>
  <c r="L34" i="9"/>
  <c r="K34" i="9"/>
  <c r="J34" i="9"/>
  <c r="I34" i="9"/>
  <c r="H34" i="9"/>
  <c r="S33" i="9"/>
  <c r="R33" i="9"/>
  <c r="Q33" i="9"/>
  <c r="P33" i="9"/>
  <c r="O33" i="9"/>
  <c r="N33" i="9"/>
  <c r="M33" i="9"/>
  <c r="L33" i="9"/>
  <c r="K33" i="9"/>
  <c r="J33" i="9"/>
  <c r="I33" i="9"/>
  <c r="H33" i="9"/>
  <c r="T33" i="9"/>
  <c r="T30" i="9"/>
  <c r="T28" i="9"/>
  <c r="S23" i="9"/>
  <c r="R23" i="9"/>
  <c r="Q23" i="9"/>
  <c r="P23" i="9"/>
  <c r="O23" i="9"/>
  <c r="N23" i="9"/>
  <c r="M23" i="9"/>
  <c r="L23" i="9"/>
  <c r="K23" i="9"/>
  <c r="J23" i="9"/>
  <c r="I23" i="9"/>
  <c r="H23" i="9"/>
  <c r="J26" i="17"/>
  <c r="S22" i="9"/>
  <c r="R22" i="9"/>
  <c r="Q22" i="9"/>
  <c r="P22" i="9"/>
  <c r="O22" i="9"/>
  <c r="N22" i="9"/>
  <c r="M22" i="9"/>
  <c r="L22" i="9"/>
  <c r="K22" i="9"/>
  <c r="J22" i="9"/>
  <c r="I22" i="9"/>
  <c r="H22" i="9"/>
  <c r="T22" i="9"/>
  <c r="H26" i="17"/>
  <c r="T19" i="9"/>
  <c r="T17" i="9"/>
  <c r="T15" i="9"/>
  <c r="T13" i="9"/>
  <c r="T11" i="9"/>
  <c r="T9" i="9"/>
  <c r="U46" i="25"/>
  <c r="U52" i="25"/>
  <c r="I22" i="25"/>
  <c r="F13" i="17"/>
  <c r="F12" i="17"/>
  <c r="F11" i="17"/>
  <c r="F10" i="17"/>
  <c r="F9" i="17"/>
  <c r="U144" i="25"/>
  <c r="U146" i="25"/>
  <c r="I143" i="25"/>
  <c r="J143" i="25"/>
  <c r="K143" i="25" s="1"/>
  <c r="L143" i="25" s="1"/>
  <c r="M143" i="25" s="1"/>
  <c r="N143" i="25" s="1"/>
  <c r="O143" i="25" s="1"/>
  <c r="P143" i="25" s="1"/>
  <c r="Q143" i="25" s="1"/>
  <c r="R143" i="25" s="1"/>
  <c r="S143" i="25" s="1"/>
  <c r="T143" i="25" s="1"/>
  <c r="V137" i="25"/>
  <c r="U136" i="25"/>
  <c r="U138" i="25"/>
  <c r="V136" i="25"/>
  <c r="I135" i="25"/>
  <c r="J135" i="25"/>
  <c r="K135" i="25" s="1"/>
  <c r="L135" i="25" s="1"/>
  <c r="M135" i="25" s="1"/>
  <c r="N135" i="25" s="1"/>
  <c r="O135" i="25" s="1"/>
  <c r="P135" i="25" s="1"/>
  <c r="Q135" i="25" s="1"/>
  <c r="R135" i="25" s="1"/>
  <c r="S135" i="25" s="1"/>
  <c r="T135" i="25" s="1"/>
  <c r="V129" i="25"/>
  <c r="U128" i="25"/>
  <c r="U130" i="25"/>
  <c r="V130" i="25"/>
  <c r="I127" i="25"/>
  <c r="J127" i="25" s="1"/>
  <c r="K127" i="25" s="1"/>
  <c r="L127" i="25" s="1"/>
  <c r="M127" i="25" s="1"/>
  <c r="N127" i="25" s="1"/>
  <c r="O127" i="25" s="1"/>
  <c r="P127" i="25" s="1"/>
  <c r="Q127" i="25" s="1"/>
  <c r="R127" i="25" s="1"/>
  <c r="S127" i="25" s="1"/>
  <c r="T127" i="25" s="1"/>
  <c r="V121" i="25"/>
  <c r="U120" i="25"/>
  <c r="U122" i="25"/>
  <c r="I119" i="25"/>
  <c r="J119" i="25" s="1"/>
  <c r="K119" i="25"/>
  <c r="L119" i="25" s="1"/>
  <c r="M119" i="25" s="1"/>
  <c r="N119" i="25" s="1"/>
  <c r="O119" i="25" s="1"/>
  <c r="P119" i="25" s="1"/>
  <c r="Q119" i="25" s="1"/>
  <c r="R119" i="25" s="1"/>
  <c r="S119" i="25" s="1"/>
  <c r="T119" i="25" s="1"/>
  <c r="U112" i="25"/>
  <c r="U114" i="25"/>
  <c r="V112" i="25"/>
  <c r="I111" i="25"/>
  <c r="J111" i="25" s="1"/>
  <c r="K111" i="25" s="1"/>
  <c r="L111" i="25" s="1"/>
  <c r="M111" i="25" s="1"/>
  <c r="N111" i="25" s="1"/>
  <c r="O111" i="25" s="1"/>
  <c r="P111" i="25" s="1"/>
  <c r="Q111" i="25" s="1"/>
  <c r="R111" i="25" s="1"/>
  <c r="S111" i="25" s="1"/>
  <c r="T111" i="25" s="1"/>
  <c r="V104" i="25"/>
  <c r="U103" i="25"/>
  <c r="U105" i="25"/>
  <c r="V103" i="25"/>
  <c r="I102" i="25"/>
  <c r="J102" i="25"/>
  <c r="K102" i="25" s="1"/>
  <c r="L102" i="25" s="1"/>
  <c r="M102" i="25" s="1"/>
  <c r="N102" i="25" s="1"/>
  <c r="O102" i="25" s="1"/>
  <c r="P102" i="25" s="1"/>
  <c r="Q102" i="25" s="1"/>
  <c r="R102" i="25" s="1"/>
  <c r="S102" i="25" s="1"/>
  <c r="T102" i="25" s="1"/>
  <c r="V95" i="25"/>
  <c r="U94" i="25"/>
  <c r="U96" i="25"/>
  <c r="I93" i="25"/>
  <c r="J93" i="25" s="1"/>
  <c r="K93" i="25" s="1"/>
  <c r="L93" i="25" s="1"/>
  <c r="M93" i="25" s="1"/>
  <c r="N93" i="25" s="1"/>
  <c r="O93" i="25" s="1"/>
  <c r="P93" i="25" s="1"/>
  <c r="Q93" i="25" s="1"/>
  <c r="R93" i="25" s="1"/>
  <c r="S93" i="25" s="1"/>
  <c r="T93" i="25" s="1"/>
  <c r="V87" i="25"/>
  <c r="U86" i="25"/>
  <c r="U88" i="25"/>
  <c r="V86" i="25"/>
  <c r="I85" i="25"/>
  <c r="J85" i="25" s="1"/>
  <c r="K85" i="25" s="1"/>
  <c r="L85" i="25" s="1"/>
  <c r="M85" i="25" s="1"/>
  <c r="N85" i="25" s="1"/>
  <c r="O85" i="25" s="1"/>
  <c r="P85" i="25" s="1"/>
  <c r="Q85" i="25" s="1"/>
  <c r="R85" i="25" s="1"/>
  <c r="S85" i="25" s="1"/>
  <c r="T85" i="25" s="1"/>
  <c r="V79" i="25"/>
  <c r="U78" i="25"/>
  <c r="U80" i="25"/>
  <c r="V78" i="25"/>
  <c r="I77" i="25"/>
  <c r="J77" i="25" s="1"/>
  <c r="K77" i="25" s="1"/>
  <c r="L77" i="25" s="1"/>
  <c r="M77" i="25" s="1"/>
  <c r="N77" i="25" s="1"/>
  <c r="O77" i="25" s="1"/>
  <c r="P77" i="25" s="1"/>
  <c r="Q77" i="25" s="1"/>
  <c r="R77" i="25" s="1"/>
  <c r="S77" i="25" s="1"/>
  <c r="T77" i="25" s="1"/>
  <c r="V71" i="25"/>
  <c r="U70" i="25"/>
  <c r="U72" i="25"/>
  <c r="I69" i="25"/>
  <c r="J69" i="25" s="1"/>
  <c r="K69" i="25" s="1"/>
  <c r="L69" i="25" s="1"/>
  <c r="M69" i="25" s="1"/>
  <c r="N69" i="25" s="1"/>
  <c r="O69" i="25" s="1"/>
  <c r="P69" i="25" s="1"/>
  <c r="Q69" i="25" s="1"/>
  <c r="R69" i="25" s="1"/>
  <c r="S69" i="25" s="1"/>
  <c r="T69" i="25" s="1"/>
  <c r="V63" i="25"/>
  <c r="V62" i="25"/>
  <c r="U62" i="25"/>
  <c r="I61" i="25"/>
  <c r="J61" i="25"/>
  <c r="K61" i="25" s="1"/>
  <c r="L61" i="25" s="1"/>
  <c r="M61" i="25" s="1"/>
  <c r="N61" i="25" s="1"/>
  <c r="O61" i="25" s="1"/>
  <c r="P61" i="25" s="1"/>
  <c r="Q61" i="25" s="1"/>
  <c r="R61" i="25" s="1"/>
  <c r="S61" i="25" s="1"/>
  <c r="T61" i="25" s="1"/>
  <c r="H19" i="17"/>
  <c r="J36" i="17"/>
  <c r="H24" i="17"/>
  <c r="H22" i="17"/>
  <c r="H20" i="17"/>
  <c r="H17" i="17"/>
  <c r="H16" i="17"/>
  <c r="H14" i="17"/>
  <c r="I51" i="25"/>
  <c r="J51" i="25"/>
  <c r="K51" i="25" s="1"/>
  <c r="L51" i="25" s="1"/>
  <c r="M51" i="25" s="1"/>
  <c r="N51" i="25" s="1"/>
  <c r="O51" i="25" s="1"/>
  <c r="P51" i="25" s="1"/>
  <c r="Q51" i="25" s="1"/>
  <c r="R51" i="25" s="1"/>
  <c r="S51" i="25" s="1"/>
  <c r="T51" i="25" s="1"/>
  <c r="I45" i="25"/>
  <c r="J45" i="25"/>
  <c r="K45" i="25" s="1"/>
  <c r="L45" i="25" s="1"/>
  <c r="M45" i="25" s="1"/>
  <c r="N45" i="25" s="1"/>
  <c r="O45" i="25" s="1"/>
  <c r="P45" i="25" s="1"/>
  <c r="Q45" i="25" s="1"/>
  <c r="R45" i="25" s="1"/>
  <c r="S45" i="25" s="1"/>
  <c r="T45" i="25" s="1"/>
  <c r="I37" i="25"/>
  <c r="J37" i="25"/>
  <c r="K37" i="25" s="1"/>
  <c r="L37" i="25" s="1"/>
  <c r="M37" i="25" s="1"/>
  <c r="N37" i="25" s="1"/>
  <c r="O37" i="25" s="1"/>
  <c r="P37" i="25" s="1"/>
  <c r="Q37" i="25" s="1"/>
  <c r="R37" i="25" s="1"/>
  <c r="S37" i="25" s="1"/>
  <c r="T37" i="25" s="1"/>
  <c r="I28" i="25"/>
  <c r="J28" i="25"/>
  <c r="K28" i="25" s="1"/>
  <c r="L28" i="25" s="1"/>
  <c r="M28" i="25" s="1"/>
  <c r="N28" i="25" s="1"/>
  <c r="O28" i="25" s="1"/>
  <c r="P28" i="25" s="1"/>
  <c r="Q28" i="25" s="1"/>
  <c r="R28" i="25" s="1"/>
  <c r="S28" i="25" s="1"/>
  <c r="T28" i="25" s="1"/>
  <c r="U20" i="25"/>
  <c r="H9" i="17"/>
  <c r="V52" i="25"/>
  <c r="I40" i="25"/>
  <c r="J40" i="25"/>
  <c r="K40" i="25"/>
  <c r="L40" i="25"/>
  <c r="M40" i="25"/>
  <c r="N40" i="25"/>
  <c r="O40" i="25"/>
  <c r="P40" i="25"/>
  <c r="Q40" i="25"/>
  <c r="R40" i="25"/>
  <c r="S40" i="25"/>
  <c r="T40" i="25"/>
  <c r="I31" i="25"/>
  <c r="H13" i="17"/>
  <c r="H12" i="17"/>
  <c r="U29" i="25"/>
  <c r="H10" i="17"/>
  <c r="U38" i="25"/>
  <c r="K35" i="25"/>
  <c r="H11" i="17"/>
  <c r="U31" i="25"/>
  <c r="K10" i="17"/>
  <c r="V31" i="25"/>
  <c r="V30" i="25"/>
  <c r="N31" i="25"/>
  <c r="O31" i="25"/>
  <c r="P31" i="25"/>
  <c r="Q31" i="25"/>
  <c r="R31" i="25"/>
  <c r="S31" i="25"/>
  <c r="T31" i="25"/>
  <c r="J31" i="25"/>
  <c r="K31" i="25"/>
  <c r="L31" i="25"/>
  <c r="M31" i="25"/>
  <c r="J22" i="25"/>
  <c r="K22" i="25"/>
  <c r="L22" i="25"/>
  <c r="M22" i="25"/>
  <c r="N22" i="25"/>
  <c r="O22" i="25"/>
  <c r="P22" i="25"/>
  <c r="Q22" i="25"/>
  <c r="R22" i="25"/>
  <c r="S22" i="25"/>
  <c r="T22" i="25"/>
  <c r="K26" i="25"/>
  <c r="V20" i="25"/>
  <c r="H18" i="17"/>
  <c r="H21" i="17"/>
  <c r="H23" i="17"/>
  <c r="K11" i="17"/>
  <c r="V38" i="25"/>
  <c r="V39" i="25"/>
  <c r="V70" i="25"/>
  <c r="H15" i="17"/>
  <c r="V29" i="25"/>
  <c r="V46" i="25"/>
  <c r="V40" i="25"/>
  <c r="V21" i="25"/>
  <c r="U22" i="25"/>
  <c r="K9" i="17"/>
  <c r="V22" i="25"/>
  <c r="U24" i="6"/>
  <c r="Y24" i="6" s="1"/>
  <c r="U18" i="6"/>
  <c r="Y18" i="6" s="1"/>
  <c r="T35" i="10"/>
  <c r="T18" i="10"/>
  <c r="K14" i="17"/>
  <c r="K25" i="17"/>
  <c r="V64" i="25"/>
  <c r="V72" i="25"/>
  <c r="K15" i="17"/>
  <c r="K16" i="17"/>
  <c r="V80" i="25"/>
  <c r="K18" i="17"/>
  <c r="V96" i="25"/>
  <c r="K22" i="17"/>
  <c r="L22" i="17"/>
  <c r="V146" i="25"/>
  <c r="K24" i="17"/>
  <c r="L24" i="17"/>
  <c r="K17" i="17"/>
  <c r="L17" i="17"/>
  <c r="V88" i="25"/>
  <c r="V105" i="25"/>
  <c r="K19" i="17"/>
  <c r="V114" i="25"/>
  <c r="K20" i="17"/>
  <c r="V122" i="25"/>
  <c r="K21" i="17"/>
  <c r="L21" i="17"/>
  <c r="V138" i="25"/>
  <c r="K23" i="17"/>
  <c r="V94" i="25"/>
  <c r="V120" i="25"/>
  <c r="V128" i="25"/>
  <c r="V144" i="25"/>
  <c r="V145" i="25"/>
  <c r="U26" i="6"/>
  <c r="Y26" i="6" s="1"/>
  <c r="J27" i="17"/>
  <c r="L15" i="17"/>
  <c r="L25" i="17"/>
  <c r="L9" i="17"/>
  <c r="L10" i="17"/>
  <c r="L20" i="17"/>
  <c r="L18" i="17"/>
  <c r="L16" i="17"/>
  <c r="L11" i="17"/>
  <c r="L19" i="17"/>
  <c r="L23" i="17"/>
  <c r="L14" i="17"/>
  <c r="U10" i="6" l="1"/>
  <c r="Y10" i="6" s="1"/>
  <c r="U14" i="6"/>
  <c r="Y14" i="6" s="1"/>
  <c r="U22" i="6"/>
  <c r="Y22" i="6" s="1"/>
</calcChain>
</file>

<file path=xl/sharedStrings.xml><?xml version="1.0" encoding="utf-8"?>
<sst xmlns="http://schemas.openxmlformats.org/spreadsheetml/2006/main" count="751" uniqueCount="275">
  <si>
    <t>単位</t>
    <rPh sb="0" eb="2">
      <t>タンイ</t>
    </rPh>
    <phoneticPr fontId="1"/>
  </si>
  <si>
    <t>人</t>
    <rPh sb="0" eb="1">
      <t>ニン</t>
    </rPh>
    <phoneticPr fontId="1"/>
  </si>
  <si>
    <t>m2</t>
    <phoneticPr fontId="1"/>
  </si>
  <si>
    <t>灯油</t>
    <rPh sb="0" eb="2">
      <t>トウユ</t>
    </rPh>
    <phoneticPr fontId="1"/>
  </si>
  <si>
    <t>A重油</t>
    <rPh sb="1" eb="3">
      <t>ジュウユ</t>
    </rPh>
    <phoneticPr fontId="1"/>
  </si>
  <si>
    <t>都市ガス</t>
    <rPh sb="0" eb="2">
      <t>トシ</t>
    </rPh>
    <phoneticPr fontId="1"/>
  </si>
  <si>
    <t>m3</t>
    <phoneticPr fontId="1"/>
  </si>
  <si>
    <t>軽油</t>
    <rPh sb="0" eb="2">
      <t>ケイユ</t>
    </rPh>
    <phoneticPr fontId="1"/>
  </si>
  <si>
    <t>量</t>
    <rPh sb="0" eb="1">
      <t>リョウ</t>
    </rPh>
    <phoneticPr fontId="1"/>
  </si>
  <si>
    <t>使用量</t>
    <rPh sb="0" eb="3">
      <t>シヨウリョウ</t>
    </rPh>
    <phoneticPr fontId="1"/>
  </si>
  <si>
    <t>量</t>
    <rPh sb="0" eb="1">
      <t>シヨウリョウ</t>
    </rPh>
    <phoneticPr fontId="1"/>
  </si>
  <si>
    <t>ガソリン</t>
    <phoneticPr fontId="1"/>
  </si>
  <si>
    <t>液化石油ガス（LPG）</t>
    <rPh sb="0" eb="6">
      <t>エキカセ</t>
    </rPh>
    <phoneticPr fontId="1"/>
  </si>
  <si>
    <t>kg</t>
    <phoneticPr fontId="1"/>
  </si>
  <si>
    <t>工業用水</t>
    <rPh sb="0" eb="4">
      <t>コウギョウヨウスイ</t>
    </rPh>
    <phoneticPr fontId="1"/>
  </si>
  <si>
    <t>地下水</t>
    <rPh sb="0" eb="3">
      <t>チカスイ</t>
    </rPh>
    <phoneticPr fontId="1"/>
  </si>
  <si>
    <t>備考（保管量等）</t>
    <rPh sb="0" eb="2">
      <t>ビコウ</t>
    </rPh>
    <rPh sb="3" eb="7">
      <t>ホカンリョウトウ</t>
    </rPh>
    <phoneticPr fontId="1"/>
  </si>
  <si>
    <t>湖沼</t>
    <rPh sb="0" eb="2">
      <t>コショウ</t>
    </rPh>
    <phoneticPr fontId="1"/>
  </si>
  <si>
    <t>資源の種類</t>
    <rPh sb="0" eb="2">
      <t>シゲン</t>
    </rPh>
    <rPh sb="3" eb="5">
      <t>シュルイ</t>
    </rPh>
    <phoneticPr fontId="1"/>
  </si>
  <si>
    <t>液化天然ガス（LNG）</t>
    <rPh sb="0" eb="6">
      <t>エキカセ</t>
    </rPh>
    <phoneticPr fontId="1"/>
  </si>
  <si>
    <t>CO2排出量（kg-CO2)</t>
    <rPh sb="3" eb="6">
      <t>ハイシュツリョウ</t>
    </rPh>
    <phoneticPr fontId="1"/>
  </si>
  <si>
    <t>円</t>
    <rPh sb="0" eb="1">
      <t>エン</t>
    </rPh>
    <phoneticPr fontId="1"/>
  </si>
  <si>
    <t>単位</t>
    <rPh sb="0" eb="2">
      <t>タンイ</t>
    </rPh>
    <phoneticPr fontId="2"/>
  </si>
  <si>
    <t>合計</t>
    <rPh sb="0" eb="2">
      <t>ゴウケイ</t>
    </rPh>
    <phoneticPr fontId="2"/>
  </si>
  <si>
    <t>kWh</t>
    <phoneticPr fontId="2"/>
  </si>
  <si>
    <t>円</t>
    <rPh sb="0" eb="1">
      <t>エン</t>
    </rPh>
    <phoneticPr fontId="2"/>
  </si>
  <si>
    <t>kg-CO2</t>
  </si>
  <si>
    <t>CO2排出量</t>
    <rPh sb="3" eb="6">
      <t>ハイシュツリョウ</t>
    </rPh>
    <phoneticPr fontId="2"/>
  </si>
  <si>
    <t>排出量</t>
    <rPh sb="0" eb="3">
      <t>ハイシュツリョウ</t>
    </rPh>
    <phoneticPr fontId="1"/>
  </si>
  <si>
    <t>処理費用</t>
    <rPh sb="0" eb="2">
      <t>ショリ</t>
    </rPh>
    <rPh sb="2" eb="4">
      <t>ヒヨウ</t>
    </rPh>
    <phoneticPr fontId="1"/>
  </si>
  <si>
    <t>内訳</t>
    <rPh sb="0" eb="2">
      <t>ウチワケ</t>
    </rPh>
    <phoneticPr fontId="1"/>
  </si>
  <si>
    <t>内訳</t>
    <rPh sb="0" eb="2">
      <t>ウチワケ</t>
    </rPh>
    <phoneticPr fontId="2"/>
  </si>
  <si>
    <t>合計</t>
    <rPh sb="0" eb="2">
      <t>ゴウケイ</t>
    </rPh>
    <phoneticPr fontId="1"/>
  </si>
  <si>
    <t>上水</t>
    <rPh sb="0" eb="2">
      <t>ジョウスイ</t>
    </rPh>
    <phoneticPr fontId="1"/>
  </si>
  <si>
    <t>料金</t>
    <rPh sb="0" eb="2">
      <t>リョウキン</t>
    </rPh>
    <phoneticPr fontId="1"/>
  </si>
  <si>
    <t>種類</t>
    <rPh sb="0" eb="2">
      <t>シュルイ</t>
    </rPh>
    <phoneticPr fontId="1"/>
  </si>
  <si>
    <t>河川</t>
    <rPh sb="0" eb="2">
      <t>カセン</t>
    </rPh>
    <phoneticPr fontId="1"/>
  </si>
  <si>
    <t>海域</t>
    <rPh sb="0" eb="2">
      <t>カイイキ</t>
    </rPh>
    <phoneticPr fontId="1"/>
  </si>
  <si>
    <t>下水道</t>
    <rPh sb="0" eb="3">
      <t>ゲスイドウ</t>
    </rPh>
    <phoneticPr fontId="1"/>
  </si>
  <si>
    <t>工業用水</t>
    <rPh sb="0" eb="2">
      <t>コウギョウ</t>
    </rPh>
    <rPh sb="2" eb="4">
      <t>ヨウスイ</t>
    </rPh>
    <phoneticPr fontId="1"/>
  </si>
  <si>
    <t>地下水</t>
    <rPh sb="0" eb="3">
      <t>チカスイ</t>
    </rPh>
    <phoneticPr fontId="1"/>
  </si>
  <si>
    <t>別表　環境への負荷の自己チェック表</t>
    <rPh sb="0" eb="2">
      <t>ベッピョウ</t>
    </rPh>
    <rPh sb="3" eb="5">
      <t>カンキョウ</t>
    </rPh>
    <rPh sb="7" eb="9">
      <t>フカ</t>
    </rPh>
    <rPh sb="10" eb="12">
      <t>ジコ</t>
    </rPh>
    <rPh sb="16" eb="17">
      <t>ヒョウ</t>
    </rPh>
    <phoneticPr fontId="1"/>
  </si>
  <si>
    <t>（1）産業廃棄物</t>
    <rPh sb="3" eb="5">
      <t>サンギョウ</t>
    </rPh>
    <rPh sb="5" eb="8">
      <t>ハイキブツ</t>
    </rPh>
    <phoneticPr fontId="1"/>
  </si>
  <si>
    <t>（2）産業廃棄物（特別管理）</t>
    <rPh sb="3" eb="5">
      <t>サンギョウ</t>
    </rPh>
    <rPh sb="5" eb="8">
      <t>ハイキブツ</t>
    </rPh>
    <rPh sb="9" eb="11">
      <t>トクベツ</t>
    </rPh>
    <rPh sb="11" eb="13">
      <t>カンリ</t>
    </rPh>
    <phoneticPr fontId="1"/>
  </si>
  <si>
    <t>（1）一般廃棄物</t>
    <rPh sb="3" eb="5">
      <t>イッパン</t>
    </rPh>
    <rPh sb="5" eb="8">
      <t>ハイキブツ</t>
    </rPh>
    <phoneticPr fontId="1"/>
  </si>
  <si>
    <t>（2）一般廃棄物（特別管理）</t>
    <rPh sb="3" eb="5">
      <t>イッパン</t>
    </rPh>
    <rPh sb="5" eb="8">
      <t>ハイキブツ</t>
    </rPh>
    <rPh sb="9" eb="11">
      <t>トクベツ</t>
    </rPh>
    <rPh sb="11" eb="13">
      <t>カンリ</t>
    </rPh>
    <phoneticPr fontId="1"/>
  </si>
  <si>
    <t>（1）水使用量</t>
    <rPh sb="3" eb="4">
      <t>ミズ</t>
    </rPh>
    <rPh sb="4" eb="7">
      <t>シヨウリョウ</t>
    </rPh>
    <phoneticPr fontId="1"/>
  </si>
  <si>
    <t>（2）総排水量</t>
    <rPh sb="3" eb="4">
      <t>ソウ</t>
    </rPh>
    <rPh sb="4" eb="7">
      <t>ハイスイリョウ</t>
    </rPh>
    <phoneticPr fontId="1"/>
  </si>
  <si>
    <t>【</t>
    <phoneticPr fontId="1"/>
  </si>
  <si>
    <t>】</t>
    <phoneticPr fontId="1"/>
  </si>
  <si>
    <t>製品名／化学物質の種類</t>
    <rPh sb="0" eb="3">
      <t>セイヒンメイ</t>
    </rPh>
    <rPh sb="4" eb="6">
      <t>カガク</t>
    </rPh>
    <rPh sb="6" eb="8">
      <t>ブッシツ</t>
    </rPh>
    <rPh sb="9" eb="11">
      <t>シュルイ</t>
    </rPh>
    <phoneticPr fontId="1"/>
  </si>
  <si>
    <t>含有PRTR制度対象物質名</t>
    <rPh sb="0" eb="2">
      <t>ガンユウ</t>
    </rPh>
    <rPh sb="6" eb="8">
      <t>セイド</t>
    </rPh>
    <rPh sb="8" eb="10">
      <t>タイショウ</t>
    </rPh>
    <rPh sb="10" eb="12">
      <t>ブッシツ</t>
    </rPh>
    <rPh sb="12" eb="13">
      <t>メイ</t>
    </rPh>
    <phoneticPr fontId="1"/>
  </si>
  <si>
    <t>使用量</t>
    <rPh sb="0" eb="3">
      <t>シヨウリョウ</t>
    </rPh>
    <phoneticPr fontId="2"/>
  </si>
  <si>
    <t>料金</t>
    <rPh sb="0" eb="2">
      <t>リョウキン</t>
    </rPh>
    <phoneticPr fontId="2"/>
  </si>
  <si>
    <t>合計（エネルギー）</t>
    <rPh sb="0" eb="2">
      <t>ゴウケイ</t>
    </rPh>
    <phoneticPr fontId="1"/>
  </si>
  <si>
    <t>製品名【</t>
    <rPh sb="0" eb="3">
      <t>セイヒンメイ</t>
    </rPh>
    <phoneticPr fontId="1"/>
  </si>
  <si>
    <t>含有率【</t>
    <rPh sb="0" eb="3">
      <t>ガンユウリツ</t>
    </rPh>
    <phoneticPr fontId="1"/>
  </si>
  <si>
    <t>※液化石油ガス（LPG）の使用量を気体（ｍ3）で把握している場合については「1ｍ3＝2.07kg」として換算してください。</t>
    <rPh sb="1" eb="3">
      <t>エキカ</t>
    </rPh>
    <rPh sb="3" eb="5">
      <t>セキユ</t>
    </rPh>
    <rPh sb="13" eb="16">
      <t>シヨウリョウ</t>
    </rPh>
    <rPh sb="17" eb="19">
      <t>キタイ</t>
    </rPh>
    <rPh sb="24" eb="26">
      <t>ハアク</t>
    </rPh>
    <rPh sb="30" eb="32">
      <t>バアイ</t>
    </rPh>
    <rPh sb="52" eb="54">
      <t>カンサン</t>
    </rPh>
    <phoneticPr fontId="1"/>
  </si>
  <si>
    <t>開始年月：</t>
    <rPh sb="0" eb="2">
      <t>カイシ</t>
    </rPh>
    <rPh sb="2" eb="4">
      <t>ネンゲツ</t>
    </rPh>
    <phoneticPr fontId="1"/>
  </si>
  <si>
    <t>終了年月：</t>
    <rPh sb="0" eb="2">
      <t>シュウリョウ</t>
    </rPh>
    <rPh sb="2" eb="4">
      <t>ネンゲツ</t>
    </rPh>
    <phoneticPr fontId="1"/>
  </si>
  <si>
    <t>月平均</t>
    <rPh sb="0" eb="3">
      <t>ツキヘイキン</t>
    </rPh>
    <phoneticPr fontId="1"/>
  </si>
  <si>
    <t>排水量</t>
    <rPh sb="0" eb="3">
      <t>ハイスイリョウ</t>
    </rPh>
    <phoneticPr fontId="1"/>
  </si>
  <si>
    <t>（　　　　　　　　）</t>
    <phoneticPr fontId="1"/>
  </si>
  <si>
    <t>項目</t>
    <rPh sb="0" eb="2">
      <t>コウモク</t>
    </rPh>
    <phoneticPr fontId="2"/>
  </si>
  <si>
    <t>割合</t>
    <rPh sb="0" eb="2">
      <t>ワリアイ</t>
    </rPh>
    <phoneticPr fontId="1"/>
  </si>
  <si>
    <t>年間購入量（A)</t>
    <rPh sb="0" eb="2">
      <t>ネンカン</t>
    </rPh>
    <rPh sb="2" eb="5">
      <t>コウニュウリョウ</t>
    </rPh>
    <phoneticPr fontId="1"/>
  </si>
  <si>
    <t>期首保管量（B）</t>
    <rPh sb="0" eb="2">
      <t>キシュ</t>
    </rPh>
    <rPh sb="2" eb="5">
      <t>ホカンリョウ</t>
    </rPh>
    <phoneticPr fontId="1"/>
  </si>
  <si>
    <t>年間使用量（A+B-C）</t>
    <phoneticPr fontId="1"/>
  </si>
  <si>
    <t>排出量</t>
    <rPh sb="0" eb="3">
      <t>ハイシュツリョウ</t>
    </rPh>
    <phoneticPr fontId="1"/>
  </si>
  <si>
    <t>指標</t>
    <rPh sb="0" eb="2">
      <t>シヒョウ</t>
    </rPh>
    <phoneticPr fontId="1"/>
  </si>
  <si>
    <t>（　　　　）</t>
    <phoneticPr fontId="1"/>
  </si>
  <si>
    <t>1. 事業の規模</t>
    <rPh sb="3" eb="5">
      <t>ジギョウ</t>
    </rPh>
    <rPh sb="6" eb="8">
      <t>キボ</t>
    </rPh>
    <phoneticPr fontId="1"/>
  </si>
  <si>
    <t>・</t>
    <phoneticPr fontId="1"/>
  </si>
  <si>
    <t>2. 環境への負荷の状況（取りまとめ表）</t>
    <rPh sb="3" eb="5">
      <t>カンキョウ</t>
    </rPh>
    <rPh sb="7" eb="9">
      <t>フカ</t>
    </rPh>
    <rPh sb="10" eb="12">
      <t>ジョウキョウ</t>
    </rPh>
    <rPh sb="13" eb="14">
      <t>ト</t>
    </rPh>
    <rPh sb="18" eb="19">
      <t>ヒョウ</t>
    </rPh>
    <phoneticPr fontId="1"/>
  </si>
  <si>
    <t>・</t>
    <phoneticPr fontId="1"/>
  </si>
  <si>
    <t>排出係数：</t>
    <rPh sb="0" eb="2">
      <t>ハイシュツ</t>
    </rPh>
    <rPh sb="2" eb="4">
      <t>ケイスウ</t>
    </rPh>
    <phoneticPr fontId="1"/>
  </si>
  <si>
    <t>平均単価：</t>
    <rPh sb="0" eb="2">
      <t>ヘイキン</t>
    </rPh>
    <rPh sb="2" eb="4">
      <t>タンカ</t>
    </rPh>
    <phoneticPr fontId="1"/>
  </si>
  <si>
    <t>円/kWh</t>
    <rPh sb="0" eb="1">
      <t>エン</t>
    </rPh>
    <phoneticPr fontId="1"/>
  </si>
  <si>
    <t>中間処理量</t>
    <rPh sb="0" eb="2">
      <t>チュウカン</t>
    </rPh>
    <rPh sb="2" eb="4">
      <t>ショリ</t>
    </rPh>
    <rPh sb="4" eb="5">
      <t>リョウ</t>
    </rPh>
    <phoneticPr fontId="1"/>
  </si>
  <si>
    <t>うち再資源化量</t>
    <rPh sb="2" eb="6">
      <t>サイシゲンカ</t>
    </rPh>
    <rPh sb="6" eb="7">
      <t>リョウ</t>
    </rPh>
    <phoneticPr fontId="1"/>
  </si>
  <si>
    <t>最終処分（埋立）量</t>
    <rPh sb="0" eb="2">
      <t>サイシュウ</t>
    </rPh>
    <rPh sb="2" eb="4">
      <t>ショブン</t>
    </rPh>
    <rPh sb="5" eb="7">
      <t>ウメタテ</t>
    </rPh>
    <rPh sb="8" eb="9">
      <t>リョウ</t>
    </rPh>
    <phoneticPr fontId="1"/>
  </si>
  <si>
    <t>合計</t>
    <rPh sb="0" eb="2">
      <t>ゴウケイ</t>
    </rPh>
    <phoneticPr fontId="1"/>
  </si>
  <si>
    <t>総排出量</t>
    <rPh sb="0" eb="1">
      <t>ソウ</t>
    </rPh>
    <rPh sb="1" eb="4">
      <t>ハイシュツリョウ</t>
    </rPh>
    <phoneticPr fontId="1"/>
  </si>
  <si>
    <t>総排出量</t>
    <rPh sb="0" eb="1">
      <t>ソウ</t>
    </rPh>
    <rPh sb="1" eb="4">
      <t>ハイシュツリョウ</t>
    </rPh>
    <phoneticPr fontId="1"/>
  </si>
  <si>
    <t>総排水量</t>
    <rPh sb="0" eb="1">
      <t>ソウ</t>
    </rPh>
    <rPh sb="1" eb="4">
      <t>ハイスイリョウ</t>
    </rPh>
    <phoneticPr fontId="1"/>
  </si>
  <si>
    <t>7. 化学物質使用量</t>
    <rPh sb="3" eb="5">
      <t>カガク</t>
    </rPh>
    <rPh sb="5" eb="7">
      <t>ブッシツ</t>
    </rPh>
    <rPh sb="7" eb="10">
      <t>シヨウリョウ</t>
    </rPh>
    <phoneticPr fontId="1"/>
  </si>
  <si>
    <t>8. 資源使用量</t>
    <rPh sb="3" eb="5">
      <t>シゲン</t>
    </rPh>
    <rPh sb="5" eb="8">
      <t>シヨウリョウ</t>
    </rPh>
    <phoneticPr fontId="1"/>
  </si>
  <si>
    <t>3. エネルギー使用量</t>
    <rPh sb="8" eb="11">
      <t>シヨウリョウ</t>
    </rPh>
    <phoneticPr fontId="1"/>
  </si>
  <si>
    <t>4. 一般廃棄物排出量等</t>
    <rPh sb="3" eb="5">
      <t>イッパン</t>
    </rPh>
    <rPh sb="5" eb="8">
      <t>ハイキブツ</t>
    </rPh>
    <rPh sb="8" eb="10">
      <t>ハイシュツ</t>
    </rPh>
    <rPh sb="10" eb="11">
      <t>リョウ</t>
    </rPh>
    <rPh sb="11" eb="12">
      <t>トウ</t>
    </rPh>
    <phoneticPr fontId="1"/>
  </si>
  <si>
    <t>5. 産業廃棄物排出量等</t>
    <rPh sb="3" eb="5">
      <t>サンギョウ</t>
    </rPh>
    <rPh sb="5" eb="8">
      <t>ハイキブツ</t>
    </rPh>
    <rPh sb="8" eb="10">
      <t>ハイシュツ</t>
    </rPh>
    <rPh sb="10" eb="11">
      <t>リョウ</t>
    </rPh>
    <rPh sb="11" eb="12">
      <t>トウ</t>
    </rPh>
    <phoneticPr fontId="1"/>
  </si>
  <si>
    <t>6. 水使用量及び総排水量</t>
    <rPh sb="3" eb="4">
      <t>ミズ</t>
    </rPh>
    <rPh sb="4" eb="7">
      <t>シヨウリョウ</t>
    </rPh>
    <rPh sb="7" eb="8">
      <t>オヨ</t>
    </rPh>
    <rPh sb="9" eb="10">
      <t>ソウ</t>
    </rPh>
    <rPh sb="10" eb="13">
      <t>ハイスイリョウ</t>
    </rPh>
    <phoneticPr fontId="1"/>
  </si>
  <si>
    <t>料金（円）</t>
    <rPh sb="0" eb="2">
      <t>リョウキン</t>
    </rPh>
    <rPh sb="3" eb="4">
      <t>エン</t>
    </rPh>
    <phoneticPr fontId="1"/>
  </si>
  <si>
    <t>対　象　期　間</t>
    <rPh sb="0" eb="1">
      <t>タイ</t>
    </rPh>
    <rPh sb="2" eb="3">
      <t>ゾウ</t>
    </rPh>
    <rPh sb="4" eb="5">
      <t>キ</t>
    </rPh>
    <rPh sb="6" eb="7">
      <t>アイダ</t>
    </rPh>
    <phoneticPr fontId="1"/>
  </si>
  <si>
    <t>対象期間（　　年　　月　～　　年　　月）</t>
    <rPh sb="2" eb="4">
      <t>キカン</t>
    </rPh>
    <phoneticPr fontId="1"/>
  </si>
  <si>
    <t>＜入力の手順等＞</t>
    <rPh sb="1" eb="3">
      <t>ニュウリョク</t>
    </rPh>
    <rPh sb="4" eb="6">
      <t>テジュン</t>
    </rPh>
    <rPh sb="6" eb="7">
      <t>トウ</t>
    </rPh>
    <phoneticPr fontId="1"/>
  </si>
  <si>
    <t>※原則として1年間の環境負荷データを入力しますが、1年未満の期間で入力することもできます。</t>
    <rPh sb="1" eb="3">
      <t>ゲンソク</t>
    </rPh>
    <rPh sb="7" eb="9">
      <t>ネンカン</t>
    </rPh>
    <rPh sb="10" eb="12">
      <t>カンキョウ</t>
    </rPh>
    <rPh sb="12" eb="14">
      <t>フカ</t>
    </rPh>
    <rPh sb="18" eb="20">
      <t>ニュウリョク</t>
    </rPh>
    <rPh sb="26" eb="27">
      <t>ネン</t>
    </rPh>
    <rPh sb="27" eb="29">
      <t>ミマン</t>
    </rPh>
    <rPh sb="30" eb="32">
      <t>キカン</t>
    </rPh>
    <rPh sb="33" eb="35">
      <t>ニュウリョク</t>
    </rPh>
    <phoneticPr fontId="1"/>
  </si>
  <si>
    <t>環境負荷の要因となる主な活動・設備等（具体的に）</t>
    <rPh sb="0" eb="2">
      <t>カンキョウ</t>
    </rPh>
    <rPh sb="2" eb="4">
      <t>フカ</t>
    </rPh>
    <rPh sb="5" eb="7">
      <t>ヨウイン</t>
    </rPh>
    <rPh sb="10" eb="11">
      <t>オモ</t>
    </rPh>
    <rPh sb="12" eb="14">
      <t>カツドウ</t>
    </rPh>
    <rPh sb="15" eb="17">
      <t>セツビ</t>
    </rPh>
    <rPh sb="17" eb="18">
      <t>トウ</t>
    </rPh>
    <rPh sb="19" eb="22">
      <t>グタイテキ</t>
    </rPh>
    <phoneticPr fontId="1"/>
  </si>
  <si>
    <t>公共用
水域</t>
    <rPh sb="0" eb="3">
      <t>コウキョウヨウ</t>
    </rPh>
    <rPh sb="4" eb="6">
      <t>スイイキ</t>
    </rPh>
    <phoneticPr fontId="1"/>
  </si>
  <si>
    <t>○ 資源使用量は、右の四角囲いの例を参考に、主要な物質を把握してください。</t>
    <rPh sb="9" eb="10">
      <t>ミギ</t>
    </rPh>
    <rPh sb="11" eb="13">
      <t>シカク</t>
    </rPh>
    <rPh sb="13" eb="14">
      <t>カコ</t>
    </rPh>
    <rPh sb="16" eb="17">
      <t>レイ</t>
    </rPh>
    <rPh sb="18" eb="20">
      <t>サンコウ</t>
    </rPh>
    <phoneticPr fontId="1"/>
  </si>
  <si>
    <t>○ 事業活動に伴う環境負荷について、本チェック表（Excelファイル）を基に把握してください。</t>
    <phoneticPr fontId="1"/>
  </si>
  <si>
    <t>○ エネルギー使用量等の環境負荷の総量のデータを原単位で把握するために用います。</t>
    <phoneticPr fontId="1"/>
  </si>
  <si>
    <t>○ 内訳には、廃棄物の種類を入力してください。</t>
    <phoneticPr fontId="1"/>
  </si>
  <si>
    <t>○ 処理費用には、収集運搬及び処分に関わる費用の合計を入力してください。</t>
    <rPh sb="13" eb="14">
      <t>オヨ</t>
    </rPh>
    <rPh sb="15" eb="17">
      <t>ショブン</t>
    </rPh>
    <rPh sb="18" eb="19">
      <t>カカ</t>
    </rPh>
    <rPh sb="24" eb="26">
      <t>ゴウケイ</t>
    </rPh>
    <rPh sb="27" eb="29">
      <t>ニュウリョク</t>
    </rPh>
    <phoneticPr fontId="1"/>
  </si>
  <si>
    <t>○ 処理費用について、再資源化のために有価物として売却している場合は、金額をマイナスで入力してください。</t>
    <phoneticPr fontId="1"/>
  </si>
  <si>
    <t>○ サイト内で循環的に利用している水は、使用量に含めないでください。</t>
    <phoneticPr fontId="1"/>
  </si>
  <si>
    <t>○ 把握する化学物質は、原則としてPRTR制度対象物質とします。</t>
    <phoneticPr fontId="1"/>
  </si>
  <si>
    <t>　（　　　年　　月 〜 　　年　　月）</t>
    <rPh sb="5" eb="6">
      <t>トシ</t>
    </rPh>
    <rPh sb="8" eb="9">
      <t>ツキ</t>
    </rPh>
    <rPh sb="14" eb="15">
      <t>トシ</t>
    </rPh>
    <rPh sb="17" eb="18">
      <t>ツキ</t>
    </rPh>
    <phoneticPr fontId="1"/>
  </si>
  <si>
    <t>（　　年　　月～　　年　　月）</t>
    <rPh sb="3" eb="4">
      <t>ネン</t>
    </rPh>
    <rPh sb="6" eb="7">
      <t>ツキ</t>
    </rPh>
    <rPh sb="10" eb="11">
      <t>ネン</t>
    </rPh>
    <rPh sb="13" eb="14">
      <t>ツキ</t>
    </rPh>
    <phoneticPr fontId="1"/>
  </si>
  <si>
    <t>○ 「環境負荷の要因となる主な活動・設備等」については、できる限り具体的に書いてください。</t>
    <rPh sb="3" eb="5">
      <t>カンキョウ</t>
    </rPh>
    <rPh sb="5" eb="7">
      <t>フカ</t>
    </rPh>
    <rPh sb="8" eb="10">
      <t>ヨウイン</t>
    </rPh>
    <rPh sb="13" eb="14">
      <t>オモ</t>
    </rPh>
    <rPh sb="15" eb="17">
      <t>カツドウ</t>
    </rPh>
    <rPh sb="18" eb="20">
      <t>セツビ</t>
    </rPh>
    <rPh sb="20" eb="21">
      <t>トウ</t>
    </rPh>
    <rPh sb="31" eb="32">
      <t>カギ</t>
    </rPh>
    <rPh sb="33" eb="36">
      <t>グタイテキ</t>
    </rPh>
    <rPh sb="37" eb="38">
      <t>カ</t>
    </rPh>
    <phoneticPr fontId="1"/>
  </si>
  <si>
    <t>○ 電力使用量、各種エネルギー使用量等を入力してください。</t>
    <rPh sb="2" eb="4">
      <t>デンリョク</t>
    </rPh>
    <rPh sb="4" eb="7">
      <t>シヨウリョウ</t>
    </rPh>
    <phoneticPr fontId="1"/>
  </si>
  <si>
    <t>②　各シートのセルに数値、項目名、単位等を入力してください。既に入力されている単位については、必要に応じて変更してください。</t>
    <rPh sb="10" eb="12">
      <t>スウチ</t>
    </rPh>
    <rPh sb="13" eb="15">
      <t>コウモク</t>
    </rPh>
    <rPh sb="15" eb="16">
      <t>メイ</t>
    </rPh>
    <rPh sb="17" eb="19">
      <t>タンイ</t>
    </rPh>
    <rPh sb="19" eb="20">
      <t>ナド</t>
    </rPh>
    <rPh sb="21" eb="23">
      <t>ニュウリョク</t>
    </rPh>
    <phoneticPr fontId="1"/>
  </si>
  <si>
    <t xml:space="preserve"> 年</t>
    <rPh sb="1" eb="2">
      <t>ネン</t>
    </rPh>
    <phoneticPr fontId="1"/>
  </si>
  <si>
    <t xml:space="preserve"> 月</t>
    <rPh sb="1" eb="2">
      <t>ツキ</t>
    </rPh>
    <phoneticPr fontId="1"/>
  </si>
  <si>
    <t>電力1</t>
    <rPh sb="0" eb="2">
      <t>デンリョク</t>
    </rPh>
    <phoneticPr fontId="1"/>
  </si>
  <si>
    <t>電力2</t>
    <rPh sb="0" eb="2">
      <t>デンリョク</t>
    </rPh>
    <phoneticPr fontId="1"/>
  </si>
  <si>
    <t>電力3</t>
    <rPh sb="0" eb="2">
      <t>デンリョク</t>
    </rPh>
    <phoneticPr fontId="1"/>
  </si>
  <si>
    <t>（1）電力</t>
    <rPh sb="3" eb="5">
      <t>デンリョク</t>
    </rPh>
    <phoneticPr fontId="1"/>
  </si>
  <si>
    <t>①電力1</t>
    <rPh sb="1" eb="3">
      <t>デンリョク</t>
    </rPh>
    <phoneticPr fontId="1"/>
  </si>
  <si>
    <t>②電力2</t>
    <rPh sb="1" eb="3">
      <t>デンリョク</t>
    </rPh>
    <phoneticPr fontId="1"/>
  </si>
  <si>
    <t>③電力3</t>
    <rPh sb="1" eb="3">
      <t>デンリョク</t>
    </rPh>
    <phoneticPr fontId="1"/>
  </si>
  <si>
    <t>④電力4</t>
    <rPh sb="1" eb="3">
      <t>デンリョク</t>
    </rPh>
    <phoneticPr fontId="1"/>
  </si>
  <si>
    <t>設備名：</t>
    <rPh sb="0" eb="2">
      <t>セツビ</t>
    </rPh>
    <rPh sb="2" eb="3">
      <t>メイ</t>
    </rPh>
    <phoneticPr fontId="1"/>
  </si>
  <si>
    <t>⑤電力5</t>
    <rPh sb="1" eb="3">
      <t>デンリョク</t>
    </rPh>
    <phoneticPr fontId="1"/>
  </si>
  <si>
    <t>＜購入電力＞</t>
    <rPh sb="1" eb="3">
      <t>コウニュウ</t>
    </rPh>
    <rPh sb="3" eb="5">
      <t>デンリョク</t>
    </rPh>
    <phoneticPr fontId="2"/>
  </si>
  <si>
    <t>＜自家発電＞</t>
    <rPh sb="1" eb="3">
      <t>ジカ</t>
    </rPh>
    <rPh sb="3" eb="5">
      <t>ハツデン</t>
    </rPh>
    <phoneticPr fontId="2"/>
  </si>
  <si>
    <t>・「設備名」の欄には発電機、太陽光発電等の設備名を入力してください。</t>
    <rPh sb="7" eb="8">
      <t>ラン</t>
    </rPh>
    <rPh sb="21" eb="23">
      <t>セツビ</t>
    </rPh>
    <rPh sb="23" eb="24">
      <t>メイ</t>
    </rPh>
    <phoneticPr fontId="2"/>
  </si>
  <si>
    <t>（2）化石燃料</t>
    <rPh sb="3" eb="5">
      <t>カセキ</t>
    </rPh>
    <rPh sb="5" eb="7">
      <t>ネンリョウ</t>
    </rPh>
    <phoneticPr fontId="1"/>
  </si>
  <si>
    <t>①ガソリン</t>
    <phoneticPr fontId="1"/>
  </si>
  <si>
    <t>②軽油</t>
    <rPh sb="1" eb="3">
      <t>ケイユ</t>
    </rPh>
    <phoneticPr fontId="1"/>
  </si>
  <si>
    <t>③灯油</t>
    <rPh sb="1" eb="3">
      <t>トウユ</t>
    </rPh>
    <phoneticPr fontId="1"/>
  </si>
  <si>
    <t>④A重油</t>
    <rPh sb="2" eb="4">
      <t>ジュウユ</t>
    </rPh>
    <phoneticPr fontId="1"/>
  </si>
  <si>
    <t>⑤都市ガス</t>
    <rPh sb="1" eb="3">
      <t>トシ</t>
    </rPh>
    <phoneticPr fontId="1"/>
  </si>
  <si>
    <t>○ 「月平均」は自動で計算されますが、1年（12ヶ月）のデータ入力を前提に計算式を設定していますので、環境負荷を把握する期間が1年未満の場合は、必要に応じて計算式を変更してください。</t>
    <rPh sb="3" eb="6">
      <t>ツキヘイキン</t>
    </rPh>
    <rPh sb="8" eb="10">
      <t>ジドウ</t>
    </rPh>
    <rPh sb="11" eb="13">
      <t>ケイサン</t>
    </rPh>
    <rPh sb="20" eb="21">
      <t>ネン</t>
    </rPh>
    <rPh sb="25" eb="26">
      <t>ゲツ</t>
    </rPh>
    <rPh sb="31" eb="33">
      <t>ニュウリョク</t>
    </rPh>
    <rPh sb="34" eb="36">
      <t>ゼンテイ</t>
    </rPh>
    <rPh sb="37" eb="40">
      <t>ケイサンシキ</t>
    </rPh>
    <rPh sb="41" eb="43">
      <t>セッテイ</t>
    </rPh>
    <rPh sb="51" eb="53">
      <t>カンキョウ</t>
    </rPh>
    <rPh sb="53" eb="55">
      <t>フカ</t>
    </rPh>
    <rPh sb="56" eb="58">
      <t>ハアク</t>
    </rPh>
    <rPh sb="60" eb="62">
      <t>キカン</t>
    </rPh>
    <rPh sb="64" eb="65">
      <t>ネン</t>
    </rPh>
    <rPh sb="65" eb="67">
      <t>ミマン</t>
    </rPh>
    <rPh sb="68" eb="70">
      <t>バアイ</t>
    </rPh>
    <rPh sb="72" eb="74">
      <t>ヒツヨウ</t>
    </rPh>
    <rPh sb="75" eb="76">
      <t>オウ</t>
    </rPh>
    <rPh sb="78" eb="81">
      <t>ケイサンシキ</t>
    </rPh>
    <rPh sb="82" eb="84">
      <t>ヘンコウ</t>
    </rPh>
    <phoneticPr fontId="2"/>
  </si>
  <si>
    <t>使用量</t>
    <rPh sb="0" eb="2">
      <t>シヨウ</t>
    </rPh>
    <rPh sb="2" eb="3">
      <t>リョウ</t>
    </rPh>
    <phoneticPr fontId="2"/>
  </si>
  <si>
    <t>○ 「特別管理一般廃棄物」は、病院及び診療所等から排出される感染性廃棄物、エアコン・テレビ・電子レンジに含まれるPCBを使用した部品等の廃棄物処理法施行令第１条に定められている一般廃棄物が該当します。</t>
    <rPh sb="94" eb="96">
      <t>ガイトウ</t>
    </rPh>
    <phoneticPr fontId="1"/>
  </si>
  <si>
    <t>　（黄色のセルは自動で入力されます）</t>
    <rPh sb="2" eb="4">
      <t>キイロ</t>
    </rPh>
    <rPh sb="8" eb="10">
      <t>ジドウ</t>
    </rPh>
    <rPh sb="11" eb="13">
      <t>ニュウリョク</t>
    </rPh>
    <phoneticPr fontId="1"/>
  </si>
  <si>
    <t>電力4</t>
    <rPh sb="0" eb="2">
      <t>デンリョク</t>
    </rPh>
    <phoneticPr fontId="1"/>
  </si>
  <si>
    <t>電力5</t>
    <rPh sb="0" eb="2">
      <t>デンリョク</t>
    </rPh>
    <phoneticPr fontId="1"/>
  </si>
  <si>
    <t>○ 太枠内に前年度や基準年度等のデータを入力することにより、取組の効果等を評価することができます。</t>
    <rPh sb="2" eb="4">
      <t>フトワク</t>
    </rPh>
    <rPh sb="4" eb="5">
      <t>ナイ</t>
    </rPh>
    <rPh sb="6" eb="9">
      <t>ゼンネンド</t>
    </rPh>
    <rPh sb="10" eb="12">
      <t>キジュン</t>
    </rPh>
    <rPh sb="12" eb="14">
      <t>ネンド</t>
    </rPh>
    <rPh sb="14" eb="15">
      <t>トウ</t>
    </rPh>
    <rPh sb="20" eb="22">
      <t>ニュウリョク</t>
    </rPh>
    <rPh sb="30" eb="32">
      <t>トリクミ</t>
    </rPh>
    <rPh sb="33" eb="36">
      <t>コウカトウ</t>
    </rPh>
    <rPh sb="37" eb="39">
      <t>ヒョウカ</t>
    </rPh>
    <phoneticPr fontId="1"/>
  </si>
  <si>
    <t>○ 購入電力は「電力1」～「電力3」の表を、自家発電は「電力4」～「電力5」の表を使用して、それぞれ入力してください。</t>
    <rPh sb="2" eb="4">
      <t>コウニュウ</t>
    </rPh>
    <rPh sb="4" eb="6">
      <t>デンリョク</t>
    </rPh>
    <rPh sb="8" eb="10">
      <t>デンリョク</t>
    </rPh>
    <rPh sb="14" eb="16">
      <t>デンリョク</t>
    </rPh>
    <rPh sb="19" eb="20">
      <t>ヒョウ</t>
    </rPh>
    <rPh sb="22" eb="24">
      <t>ジカ</t>
    </rPh>
    <rPh sb="24" eb="26">
      <t>ハツデン</t>
    </rPh>
    <rPh sb="50" eb="52">
      <t>ニュウリョク</t>
    </rPh>
    <phoneticPr fontId="1"/>
  </si>
  <si>
    <t>L</t>
    <phoneticPr fontId="2"/>
  </si>
  <si>
    <t>kg</t>
    <phoneticPr fontId="2"/>
  </si>
  <si>
    <t>⑥液化石油ガス（LPG）</t>
    <phoneticPr fontId="1"/>
  </si>
  <si>
    <t>⑦液化天然ガス（LNG）</t>
    <phoneticPr fontId="1"/>
  </si>
  <si>
    <t>kg-CO2/kWh</t>
    <phoneticPr fontId="2"/>
  </si>
  <si>
    <t>（　　　　　　　　）</t>
    <phoneticPr fontId="1"/>
  </si>
  <si>
    <t>kg</t>
    <phoneticPr fontId="1"/>
  </si>
  <si>
    <t>（　　　　　　　　）</t>
    <phoneticPr fontId="1"/>
  </si>
  <si>
    <t>kg</t>
    <phoneticPr fontId="1"/>
  </si>
  <si>
    <t>m3</t>
    <phoneticPr fontId="1"/>
  </si>
  <si>
    <t>m3</t>
    <phoneticPr fontId="1"/>
  </si>
  <si>
    <t>m3</t>
    <phoneticPr fontId="1"/>
  </si>
  <si>
    <t>期末保管量（C）</t>
    <phoneticPr fontId="1"/>
  </si>
  <si>
    <t>m3</t>
    <phoneticPr fontId="2"/>
  </si>
  <si>
    <t>kg-CO2/L</t>
    <phoneticPr fontId="2"/>
  </si>
  <si>
    <t>kg-CO2/kg</t>
    <phoneticPr fontId="2"/>
  </si>
  <si>
    <t>kg-CO2/m3</t>
    <phoneticPr fontId="2"/>
  </si>
  <si>
    <t>※都市ガスの排出係数「2.16」は地球温暖化対策推進法施行令に示された標準状態での単位発熱量を多くの地方公共団体が都市ガス供給を受ける際の一般的と考えられる条件（温度15℃、1.02 気圧）の体積当たりに換算した値。</t>
    <rPh sb="1" eb="3">
      <t>トシ</t>
    </rPh>
    <rPh sb="6" eb="8">
      <t>ハイシュツ</t>
    </rPh>
    <rPh sb="8" eb="10">
      <t>ケイスウ</t>
    </rPh>
    <rPh sb="106" eb="107">
      <t>アタイ</t>
    </rPh>
    <phoneticPr fontId="2"/>
  </si>
  <si>
    <t>黄色のセル</t>
    <rPh sb="0" eb="1">
      <t>キ</t>
    </rPh>
    <rPh sb="1" eb="2">
      <t>イロ</t>
    </rPh>
    <phoneticPr fontId="1"/>
  </si>
  <si>
    <t>③　各シートで行、列の挿入や削除をすると、青色及び黄色のセルに設定している計算式等がずれることがありますのでご注意ください。</t>
    <rPh sb="21" eb="22">
      <t>アオ</t>
    </rPh>
    <rPh sb="22" eb="23">
      <t>イロ</t>
    </rPh>
    <rPh sb="23" eb="24">
      <t>オヨ</t>
    </rPh>
    <rPh sb="25" eb="26">
      <t>キ</t>
    </rPh>
    <rPh sb="26" eb="27">
      <t>イロ</t>
    </rPh>
    <rPh sb="40" eb="41">
      <t>トウ</t>
    </rPh>
    <rPh sb="55" eb="57">
      <t>チュウイ</t>
    </rPh>
    <phoneticPr fontId="1"/>
  </si>
  <si>
    <t>1. 事業規模（事業の規模）</t>
    <rPh sb="3" eb="5">
      <t>ジギョウ</t>
    </rPh>
    <rPh sb="5" eb="7">
      <t>キボ</t>
    </rPh>
    <rPh sb="8" eb="10">
      <t>ジギョウ</t>
    </rPh>
    <rPh sb="11" eb="13">
      <t>キボ</t>
    </rPh>
    <phoneticPr fontId="1"/>
  </si>
  <si>
    <t>4. 一般廃棄物排出量等</t>
    <rPh sb="3" eb="5">
      <t>イッパン</t>
    </rPh>
    <rPh sb="5" eb="8">
      <t>ハイキブツ</t>
    </rPh>
    <rPh sb="8" eb="11">
      <t>ハイシュツリョウ</t>
    </rPh>
    <rPh sb="11" eb="12">
      <t>トウ</t>
    </rPh>
    <phoneticPr fontId="1"/>
  </si>
  <si>
    <t>5. 産業廃棄物排出量等</t>
    <rPh sb="3" eb="8">
      <t>サンギョウハイキブツ</t>
    </rPh>
    <rPh sb="8" eb="11">
      <t>ハイシュツリョウ</t>
    </rPh>
    <rPh sb="11" eb="12">
      <t>トウ</t>
    </rPh>
    <phoneticPr fontId="1"/>
  </si>
  <si>
    <t>9. 総製品生産量または販売量</t>
    <rPh sb="3" eb="4">
      <t>ソウ</t>
    </rPh>
    <phoneticPr fontId="1"/>
  </si>
  <si>
    <t>○ 本取りまとめ表は、「3. エネルギー使用量」「4. 一般廃棄物排出量」「5. 産業廃棄物排出量」「6. 水使用量」「7. 化学物質使用量」を一表に取りまとめたもので、各表の黄色のセルの合計値が自動で入力されるよう設定しています。</t>
    <rPh sb="3" eb="4">
      <t>ト</t>
    </rPh>
    <rPh sb="8" eb="9">
      <t>ヒョウ</t>
    </rPh>
    <rPh sb="20" eb="23">
      <t>シヨウリョウ</t>
    </rPh>
    <rPh sb="28" eb="30">
      <t>イッパン</t>
    </rPh>
    <rPh sb="30" eb="33">
      <t>ハイキブツ</t>
    </rPh>
    <rPh sb="33" eb="36">
      <t>ハイシュツリョウ</t>
    </rPh>
    <rPh sb="41" eb="46">
      <t>サンギョウハイキブツ</t>
    </rPh>
    <rPh sb="46" eb="49">
      <t>ハイシュツリョウ</t>
    </rPh>
    <rPh sb="54" eb="55">
      <t>ミズ</t>
    </rPh>
    <rPh sb="55" eb="58">
      <t>シヨウリョウ</t>
    </rPh>
    <rPh sb="63" eb="65">
      <t>カガク</t>
    </rPh>
    <rPh sb="65" eb="67">
      <t>ブッシツ</t>
    </rPh>
    <rPh sb="67" eb="70">
      <t>シヨウリョウ</t>
    </rPh>
    <rPh sb="72" eb="73">
      <t>イチ</t>
    </rPh>
    <rPh sb="73" eb="74">
      <t>オモテ</t>
    </rPh>
    <rPh sb="75" eb="76">
      <t>ト</t>
    </rPh>
    <rPh sb="85" eb="87">
      <t>カクヒョウ</t>
    </rPh>
    <rPh sb="88" eb="90">
      <t>キイロ</t>
    </rPh>
    <rPh sb="94" eb="97">
      <t>ゴウケイチ</t>
    </rPh>
    <rPh sb="98" eb="100">
      <t>ジドウ</t>
    </rPh>
    <rPh sb="101" eb="103">
      <t>ニュウリョク</t>
    </rPh>
    <rPh sb="108" eb="110">
      <t>セッテイ</t>
    </rPh>
    <phoneticPr fontId="1"/>
  </si>
  <si>
    <t>注：公共用水域への排水にあたり、排出量料金等が必要な場合は、これを把握することが望まれます。</t>
    <rPh sb="0" eb="1">
      <t>チュウ</t>
    </rPh>
    <rPh sb="2" eb="5">
      <t>コウキョウヨウ</t>
    </rPh>
    <rPh sb="5" eb="7">
      <t>スイイキ</t>
    </rPh>
    <rPh sb="9" eb="11">
      <t>ハイスイ</t>
    </rPh>
    <rPh sb="16" eb="19">
      <t>ハイシュツリョウ</t>
    </rPh>
    <rPh sb="19" eb="21">
      <t>リョウキン</t>
    </rPh>
    <rPh sb="21" eb="22">
      <t>トウ</t>
    </rPh>
    <rPh sb="23" eb="25">
      <t>ヒツヨウ</t>
    </rPh>
    <rPh sb="26" eb="28">
      <t>バアイ</t>
    </rPh>
    <rPh sb="33" eb="35">
      <t>ハアク</t>
    </rPh>
    <rPh sb="40" eb="41">
      <t>ノゾ</t>
    </rPh>
    <phoneticPr fontId="1"/>
  </si>
  <si>
    <t>○ 年間使用量は、期首保管量に年間購入量を加えた量から期末保管量を差し引いたものとなります。保管量の把握が難しい場合は購入量で把握してください。</t>
    <phoneticPr fontId="1"/>
  </si>
  <si>
    <t>○ 製品における化学物質の含有率は、対象となる製品の容器に記載された成分表をもとに把握できます。成分表が記載されていない場合は、製造元や卸売業者、小売業者にSDS（安全データシート）を請求し、含有率を把握してください。</t>
    <rPh sb="2" eb="4">
      <t>セイヒン</t>
    </rPh>
    <rPh sb="8" eb="10">
      <t>カガク</t>
    </rPh>
    <rPh sb="10" eb="12">
      <t>ブッシツ</t>
    </rPh>
    <phoneticPr fontId="1"/>
  </si>
  <si>
    <t>⑧その他1</t>
    <rPh sb="3" eb="4">
      <t>タ</t>
    </rPh>
    <phoneticPr fontId="1"/>
  </si>
  <si>
    <t>名称</t>
    <rPh sb="0" eb="2">
      <t>メイショウ</t>
    </rPh>
    <phoneticPr fontId="2"/>
  </si>
  <si>
    <t>排出係数：</t>
  </si>
  <si>
    <t>⑨その他2</t>
    <rPh sb="3" eb="4">
      <t>タ</t>
    </rPh>
    <phoneticPr fontId="1"/>
  </si>
  <si>
    <t>排出係数：</t>
    <rPh sb="0" eb="2">
      <t>ハイシュツ</t>
    </rPh>
    <rPh sb="2" eb="4">
      <t>ケイスウ</t>
    </rPh>
    <phoneticPr fontId="1"/>
  </si>
  <si>
    <t>⑩その他3</t>
    <rPh sb="3" eb="4">
      <t>タ</t>
    </rPh>
    <phoneticPr fontId="1"/>
  </si>
  <si>
    <t>⑪その他4</t>
    <rPh sb="3" eb="4">
      <t>タ</t>
    </rPh>
    <phoneticPr fontId="1"/>
  </si>
  <si>
    <t>2. 環境への負荷の状況（取りまとめ表）：二酸化炭素排出量、廃棄物排出量、水使用量、化学物質使用量等を一表に取りまとめる表</t>
    <rPh sb="3" eb="5">
      <t>カンキョウ</t>
    </rPh>
    <rPh sb="7" eb="9">
      <t>フカ</t>
    </rPh>
    <rPh sb="10" eb="12">
      <t>ジョウキョウ</t>
    </rPh>
    <rPh sb="13" eb="14">
      <t>ト</t>
    </rPh>
    <rPh sb="18" eb="19">
      <t>ヒョウ</t>
    </rPh>
    <rPh sb="21" eb="29">
      <t>ニサンカタンソハイシュツリョウ</t>
    </rPh>
    <rPh sb="30" eb="33">
      <t>ハイキブツ</t>
    </rPh>
    <rPh sb="33" eb="36">
      <t>ハイシュツリョウ</t>
    </rPh>
    <rPh sb="37" eb="38">
      <t>ミズ</t>
    </rPh>
    <rPh sb="38" eb="41">
      <t>シヨウリョウ</t>
    </rPh>
    <rPh sb="42" eb="44">
      <t>カガク</t>
    </rPh>
    <rPh sb="44" eb="46">
      <t>ブッシツ</t>
    </rPh>
    <rPh sb="46" eb="49">
      <t>シヨウリョウ</t>
    </rPh>
    <rPh sb="49" eb="50">
      <t>トウ</t>
    </rPh>
    <rPh sb="51" eb="52">
      <t>イチ</t>
    </rPh>
    <rPh sb="52" eb="53">
      <t>オモテ</t>
    </rPh>
    <rPh sb="54" eb="55">
      <t>ト</t>
    </rPh>
    <rPh sb="60" eb="61">
      <t>ヒョウ</t>
    </rPh>
    <phoneticPr fontId="1"/>
  </si>
  <si>
    <t>購入先：</t>
    <rPh sb="0" eb="2">
      <t>コウニュウ</t>
    </rPh>
    <rPh sb="2" eb="3">
      <t>サキ</t>
    </rPh>
    <phoneticPr fontId="1"/>
  </si>
  <si>
    <t>・「購入先」の欄には電気事業者名を入力してください。</t>
    <rPh sb="10" eb="12">
      <t>デンキ</t>
    </rPh>
    <rPh sb="12" eb="16">
      <t>ジギョウシャメイ</t>
    </rPh>
    <rPh sb="17" eb="19">
      <t>ニュウリョク</t>
    </rPh>
    <phoneticPr fontId="2"/>
  </si>
  <si>
    <t>＜自己チェック表の構成等＞</t>
    <rPh sb="1" eb="3">
      <t>ジコ</t>
    </rPh>
    <rPh sb="7" eb="8">
      <t>ヒョウ</t>
    </rPh>
    <rPh sb="9" eb="11">
      <t>コウセイ</t>
    </rPh>
    <rPh sb="11" eb="12">
      <t>トウ</t>
    </rPh>
    <phoneticPr fontId="1"/>
  </si>
  <si>
    <t>　また、エネルギー使用量料金、廃棄物処理費用等についても入力し、どの程度のコストがかかっているかを把握してください。</t>
    <rPh sb="9" eb="12">
      <t>シヨウリョウ</t>
    </rPh>
    <rPh sb="12" eb="14">
      <t>リョウキン</t>
    </rPh>
    <rPh sb="15" eb="18">
      <t>ハイキブツ</t>
    </rPh>
    <rPh sb="18" eb="20">
      <t>ショリ</t>
    </rPh>
    <rPh sb="20" eb="22">
      <t>ヒヨウ</t>
    </rPh>
    <rPh sb="22" eb="23">
      <t>トウ</t>
    </rPh>
    <rPh sb="28" eb="30">
      <t>ニュウリョク</t>
    </rPh>
    <rPh sb="34" eb="36">
      <t>テイド</t>
    </rPh>
    <rPh sb="49" eb="51">
      <t>ハアク</t>
    </rPh>
    <phoneticPr fontId="1"/>
  </si>
  <si>
    <t>自己チェック表の構成・入力の手順等（本シート）</t>
    <rPh sb="0" eb="2">
      <t>ジコ</t>
    </rPh>
    <rPh sb="6" eb="7">
      <t>ヒョウ</t>
    </rPh>
    <rPh sb="8" eb="10">
      <t>コウセイ</t>
    </rPh>
    <rPh sb="11" eb="13">
      <t>ニュウリョク</t>
    </rPh>
    <rPh sb="14" eb="16">
      <t>テジュン</t>
    </rPh>
    <rPh sb="16" eb="17">
      <t>トウ</t>
    </rPh>
    <rPh sb="18" eb="19">
      <t>ホン</t>
    </rPh>
    <phoneticPr fontId="1"/>
  </si>
  <si>
    <t>○ 排出係数は「地球温暖化対策の推進に関する法律」の単位発熱量と炭素排出係数を用い、算出しています（「単位発熱量」×「炭素排出係数」×44/12）。【参考】二酸化炭素の分子量は44、炭素の原子量は12。</t>
    <phoneticPr fontId="1"/>
  </si>
  <si>
    <t>○ 環境負荷のうち、二酸化炭素排出量（エネルギー使用量）、一般廃棄物排出量等、産業廃棄物排出量等、水使用量、化学物質使用量は必ず把握してください。</t>
    <rPh sb="2" eb="4">
      <t>カンキョウ</t>
    </rPh>
    <rPh sb="4" eb="6">
      <t>フカ</t>
    </rPh>
    <rPh sb="64" eb="66">
      <t>ハアク</t>
    </rPh>
    <phoneticPr fontId="1"/>
  </si>
  <si>
    <t>・「排出係数」の欄には当該電気事業者の調整後排出係数を入力してください。排出係数は「温室効果ガス排出量算定・報告・公表制度」の電気事業者別排出係数関連ページ：https://ghg-santeikohyo.env.go.jp/calc/denkiより入手できます。</t>
    <rPh sb="8" eb="9">
      <t>ラン</t>
    </rPh>
    <rPh sb="36" eb="38">
      <t>ハイシュツ</t>
    </rPh>
    <rPh sb="38" eb="40">
      <t>ケイスウ</t>
    </rPh>
    <rPh sb="42" eb="44">
      <t>オンシツ</t>
    </rPh>
    <rPh sb="44" eb="46">
      <t>コウカ</t>
    </rPh>
    <rPh sb="48" eb="51">
      <t>ハイシュツリョウ</t>
    </rPh>
    <rPh sb="51" eb="53">
      <t>サンテイ</t>
    </rPh>
    <rPh sb="54" eb="56">
      <t>ホウコク</t>
    </rPh>
    <rPh sb="57" eb="59">
      <t>コウヒョウ</t>
    </rPh>
    <rPh sb="59" eb="61">
      <t>セイド</t>
    </rPh>
    <rPh sb="63" eb="65">
      <t>デンキ</t>
    </rPh>
    <rPh sb="65" eb="68">
      <t>ジギョウシャ</t>
    </rPh>
    <rPh sb="68" eb="69">
      <t>ベツ</t>
    </rPh>
    <rPh sb="69" eb="73">
      <t>ハイシユツケイスウ</t>
    </rPh>
    <rPh sb="73" eb="75">
      <t>カンレン</t>
    </rPh>
    <rPh sb="125" eb="127">
      <t>ニュウシュ</t>
    </rPh>
    <phoneticPr fontId="1"/>
  </si>
  <si>
    <t>・自家発電で化石燃料を使用した場合、電力としては把握せず、重油等の使用量等を「（2）化石燃料」の表で把握してください。</t>
    <rPh sb="11" eb="13">
      <t>シヨウ</t>
    </rPh>
    <rPh sb="15" eb="17">
      <t>バアイ</t>
    </rPh>
    <rPh sb="18" eb="20">
      <t>デンリョク</t>
    </rPh>
    <rPh sb="24" eb="26">
      <t>ハアク</t>
    </rPh>
    <rPh sb="29" eb="31">
      <t>ジュウユ</t>
    </rPh>
    <rPh sb="31" eb="32">
      <t>トウ</t>
    </rPh>
    <phoneticPr fontId="2"/>
  </si>
  <si>
    <t>○ ①～⑦に該当しない項目で大量に使用しているエネルギーがある場合には、⑧以降の表に入力してください。</t>
    <rPh sb="14" eb="15">
      <t>オオ</t>
    </rPh>
    <rPh sb="37" eb="39">
      <t>イコウ</t>
    </rPh>
    <phoneticPr fontId="1"/>
  </si>
  <si>
    <t>　こちらから入手できる排出係数の単位は「t-CO2/kWh」ですが、本表では単位を「kg-CO2/kWh」としているため、1,000を乗じて入力してください。</t>
    <rPh sb="6" eb="8">
      <t>ニュウシュ</t>
    </rPh>
    <rPh sb="11" eb="13">
      <t>ハイシュツ</t>
    </rPh>
    <rPh sb="13" eb="15">
      <t>ケイスウ</t>
    </rPh>
    <rPh sb="16" eb="18">
      <t>タンイ</t>
    </rPh>
    <rPh sb="34" eb="36">
      <t>ホンピョウ</t>
    </rPh>
    <rPh sb="38" eb="40">
      <t>タンイ</t>
    </rPh>
    <rPh sb="67" eb="68">
      <t>ジョウ</t>
    </rPh>
    <rPh sb="70" eb="72">
      <t>ニュウリョク</t>
    </rPh>
    <phoneticPr fontId="2"/>
  </si>
  <si>
    <t>○ 処理費用について、再資源化のために有価物として売却している場合は、金額をマイナスで入力してください。</t>
  </si>
  <si>
    <t>○ 再資源化量には、有価物として売却したものも含まれます。</t>
    <rPh sb="2" eb="6">
      <t>サイシゲンカ</t>
    </rPh>
    <rPh sb="6" eb="7">
      <t>リョウ</t>
    </rPh>
    <rPh sb="10" eb="13">
      <t>ユウカブツ</t>
    </rPh>
    <rPh sb="16" eb="18">
      <t>バイキャク</t>
    </rPh>
    <rPh sb="23" eb="24">
      <t>フク</t>
    </rPh>
    <phoneticPr fontId="1"/>
  </si>
  <si>
    <t>○ 処理費用には、収集運搬及び処分に関わる費用の合計を入力してください。</t>
    <rPh sb="21" eb="23">
      <t>ヒヨウ</t>
    </rPh>
    <phoneticPr fontId="1"/>
  </si>
  <si>
    <t>項目</t>
    <rPh sb="0" eb="2">
      <t>コウモク</t>
    </rPh>
    <phoneticPr fontId="1"/>
  </si>
  <si>
    <t>は、自動で合計値等が入力され、「2. 環境への負荷の状況（取りまとめ表）」に自動で入力されます。</t>
    <rPh sb="2" eb="4">
      <t>ジドウ</t>
    </rPh>
    <rPh sb="5" eb="8">
      <t>ゴウケイチ</t>
    </rPh>
    <rPh sb="8" eb="9">
      <t>トウ</t>
    </rPh>
    <rPh sb="10" eb="12">
      <t>ニュウリョク</t>
    </rPh>
    <rPh sb="19" eb="21">
      <t>カンキョウ</t>
    </rPh>
    <rPh sb="23" eb="25">
      <t>フカ</t>
    </rPh>
    <rPh sb="26" eb="28">
      <t>ジョウキョウ</t>
    </rPh>
    <rPh sb="29" eb="30">
      <t>ト</t>
    </rPh>
    <rPh sb="34" eb="35">
      <t>ヒョウ</t>
    </rPh>
    <rPh sb="38" eb="40">
      <t>ジドウ</t>
    </rPh>
    <rPh sb="41" eb="43">
      <t>ニュウリョク</t>
    </rPh>
    <phoneticPr fontId="1"/>
  </si>
  <si>
    <t>エネルギー
使用量
（シート：
3. エネルギー使用量）</t>
    <rPh sb="6" eb="8">
      <t>シヨウ</t>
    </rPh>
    <rPh sb="8" eb="9">
      <t>リョウ</t>
    </rPh>
    <rPh sb="24" eb="27">
      <t>シヨウリョウ</t>
    </rPh>
    <phoneticPr fontId="1"/>
  </si>
  <si>
    <t>一般廃棄物総排出量
（シート：4. 一般廃棄物排出量等）</t>
    <rPh sb="0" eb="2">
      <t>イッパン</t>
    </rPh>
    <rPh sb="2" eb="5">
      <t>ハイキブツ</t>
    </rPh>
    <rPh sb="5" eb="6">
      <t>ソウ</t>
    </rPh>
    <rPh sb="6" eb="9">
      <t>ハイシュツリョウ</t>
    </rPh>
    <rPh sb="18" eb="20">
      <t>イッパン</t>
    </rPh>
    <rPh sb="20" eb="23">
      <t>ハイキブツ</t>
    </rPh>
    <rPh sb="23" eb="26">
      <t>ハイシュツリョウ</t>
    </rPh>
    <rPh sb="26" eb="27">
      <t>トウ</t>
    </rPh>
    <phoneticPr fontId="1"/>
  </si>
  <si>
    <t>産業廃棄物総排出量
（シート：5. 産業廃棄物排出量等）</t>
    <rPh sb="0" eb="2">
      <t>サンギョウ</t>
    </rPh>
    <rPh sb="2" eb="5">
      <t>ハイキブツ</t>
    </rPh>
    <rPh sb="5" eb="6">
      <t>ソウ</t>
    </rPh>
    <rPh sb="6" eb="9">
      <t>ハイシュツリョウ</t>
    </rPh>
    <rPh sb="18" eb="23">
      <t>サンギョウハイキブツ</t>
    </rPh>
    <rPh sb="23" eb="26">
      <t>ハイシュツリョウ</t>
    </rPh>
    <rPh sb="26" eb="27">
      <t>トウ</t>
    </rPh>
    <phoneticPr fontId="1"/>
  </si>
  <si>
    <t>産業廃棄物（特別管理）総排出量
（シート：5. 産業廃棄物排出量等）</t>
    <rPh sb="0" eb="2">
      <t>サンギョウ</t>
    </rPh>
    <rPh sb="2" eb="5">
      <t>ハイキブツ</t>
    </rPh>
    <rPh sb="6" eb="8">
      <t>トクベツ</t>
    </rPh>
    <rPh sb="8" eb="10">
      <t>カンリ</t>
    </rPh>
    <rPh sb="11" eb="12">
      <t>ソウ</t>
    </rPh>
    <rPh sb="12" eb="15">
      <t>ハイシュツリョウ</t>
    </rPh>
    <phoneticPr fontId="1"/>
  </si>
  <si>
    <t>水使用量
（シート：
6. 水使用量及び総排出量）</t>
    <rPh sb="0" eb="1">
      <t>ミズ</t>
    </rPh>
    <rPh sb="1" eb="4">
      <t>シヨウリョウ</t>
    </rPh>
    <rPh sb="14" eb="15">
      <t>ミズ</t>
    </rPh>
    <rPh sb="15" eb="18">
      <t>シヨウリョウ</t>
    </rPh>
    <rPh sb="18" eb="19">
      <t>オヨ</t>
    </rPh>
    <rPh sb="20" eb="21">
      <t>ソウ</t>
    </rPh>
    <rPh sb="21" eb="24">
      <t>ハイシュツリョウ</t>
    </rPh>
    <phoneticPr fontId="1"/>
  </si>
  <si>
    <t>化学物質
使用量
（シート：
7. 化学物質使用量）</t>
    <rPh sb="0" eb="2">
      <t>カガク</t>
    </rPh>
    <rPh sb="2" eb="4">
      <t>ブッシツ</t>
    </rPh>
    <rPh sb="5" eb="8">
      <t>シヨウリョウ</t>
    </rPh>
    <rPh sb="18" eb="20">
      <t>カガク</t>
    </rPh>
    <rPh sb="20" eb="22">
      <t>ブッシツ</t>
    </rPh>
    <rPh sb="22" eb="25">
      <t>シヨウリョウ</t>
    </rPh>
    <phoneticPr fontId="1"/>
  </si>
  <si>
    <t>対象期間（　　年　　月　～　　年　　月）</t>
    <phoneticPr fontId="1"/>
  </si>
  <si>
    <t>9. グリーン購入実績</t>
    <rPh sb="7" eb="9">
      <t>コウニュウ</t>
    </rPh>
    <rPh sb="9" eb="11">
      <t>ジッセキ</t>
    </rPh>
    <phoneticPr fontId="1"/>
  </si>
  <si>
    <t>分野</t>
    <rPh sb="0" eb="2">
      <t>ブンヤ</t>
    </rPh>
    <phoneticPr fontId="1"/>
  </si>
  <si>
    <t>調達実績</t>
    <rPh sb="0" eb="2">
      <t>チョウタツ</t>
    </rPh>
    <rPh sb="2" eb="4">
      <t>ジッセキ</t>
    </rPh>
    <phoneticPr fontId="1"/>
  </si>
  <si>
    <t>紙類</t>
  </si>
  <si>
    <t>文具類</t>
  </si>
  <si>
    <t>機器類（オフィス家具等）</t>
  </si>
  <si>
    <t>ＯＡ機器</t>
  </si>
  <si>
    <t>家電製品</t>
  </si>
  <si>
    <t>エアコンディショナー等</t>
  </si>
  <si>
    <t>温水器等</t>
  </si>
  <si>
    <t>照明器具等</t>
  </si>
  <si>
    <t>自動車等</t>
  </si>
  <si>
    <t>消火器等</t>
  </si>
  <si>
    <t>制服・作業服</t>
  </si>
  <si>
    <t>インテリア・寝装寝具</t>
  </si>
  <si>
    <t>作業手袋</t>
  </si>
  <si>
    <t>その他の繊維製品</t>
  </si>
  <si>
    <t>設備</t>
    <rPh sb="0" eb="2">
      <t>セツビ</t>
    </rPh>
    <phoneticPr fontId="1"/>
  </si>
  <si>
    <t>例：イベントの実施に伴う環境負荷</t>
    <rPh sb="0" eb="1">
      <t>レイ</t>
    </rPh>
    <rPh sb="7" eb="9">
      <t>ジッシ</t>
    </rPh>
    <rPh sb="10" eb="11">
      <t>トモナ</t>
    </rPh>
    <rPh sb="12" eb="14">
      <t>カンキョウ</t>
    </rPh>
    <rPh sb="14" eb="16">
      <t>フカ</t>
    </rPh>
    <phoneticPr fontId="1"/>
  </si>
  <si>
    <t>11. その他</t>
    <rPh sb="6" eb="7">
      <t>タ</t>
    </rPh>
    <phoneticPr fontId="1"/>
  </si>
  <si>
    <t>kg</t>
    <phoneticPr fontId="1"/>
  </si>
  <si>
    <t>紙類の使用量（広報用パンフレット、はがき、当日資料等）</t>
    <phoneticPr fontId="1"/>
  </si>
  <si>
    <t>廃棄物の排出量</t>
    <rPh sb="0" eb="3">
      <t>ハイキブツ</t>
    </rPh>
    <rPh sb="4" eb="7">
      <t>ハイシュツリョウ</t>
    </rPh>
    <phoneticPr fontId="1"/>
  </si>
  <si>
    <t>10. 公共事業</t>
    <rPh sb="4" eb="6">
      <t>コウキョウ</t>
    </rPh>
    <rPh sb="6" eb="8">
      <t>ジギョウ</t>
    </rPh>
    <phoneticPr fontId="1"/>
  </si>
  <si>
    <t>11. その他</t>
    <rPh sb="6" eb="7">
      <t>タ</t>
    </rPh>
    <phoneticPr fontId="1"/>
  </si>
  <si>
    <t>○ 本チェック表は、以下の12シートから構成されています。「入力の手順等」を参考に、必要な数値、項目名、単位等を入力してください。</t>
    <rPh sb="2" eb="3">
      <t>ホン</t>
    </rPh>
    <rPh sb="7" eb="8">
      <t>ヒョウ</t>
    </rPh>
    <rPh sb="10" eb="12">
      <t>イカ</t>
    </rPh>
    <rPh sb="20" eb="22">
      <t>コウセイ</t>
    </rPh>
    <rPh sb="30" eb="32">
      <t>ニュウリョク</t>
    </rPh>
    <rPh sb="33" eb="35">
      <t>テジュン</t>
    </rPh>
    <rPh sb="35" eb="36">
      <t>トウ</t>
    </rPh>
    <rPh sb="38" eb="40">
      <t>サンコウ</t>
    </rPh>
    <rPh sb="42" eb="44">
      <t>ヒツヨウ</t>
    </rPh>
    <rPh sb="45" eb="47">
      <t>スウチ</t>
    </rPh>
    <rPh sb="48" eb="51">
      <t>コウモクメイ</t>
    </rPh>
    <rPh sb="52" eb="54">
      <t>タンイ</t>
    </rPh>
    <rPh sb="54" eb="55">
      <t>トウ</t>
    </rPh>
    <rPh sb="56" eb="58">
      <t>ニュウリョク</t>
    </rPh>
    <phoneticPr fontId="1"/>
  </si>
  <si>
    <t>①　環境負荷を把握する期間（年は西暦）を入力してください。1年間の環境負荷データを入力できます。入力した期間は、2～7の各シートの青色のセルに自動で入力されます。</t>
    <rPh sb="41" eb="43">
      <t>ニュウリョク</t>
    </rPh>
    <rPh sb="65" eb="66">
      <t>アオ</t>
    </rPh>
    <rPh sb="66" eb="67">
      <t>イロ</t>
    </rPh>
    <rPh sb="74" eb="76">
      <t>ニュウリョク</t>
    </rPh>
    <phoneticPr fontId="1"/>
  </si>
  <si>
    <t>○ 内訳については、上段に廃棄物の種類（可燃ごみ、不燃ごみ、資源ごみ等）を、処理方法等（焼却、最終処分（埋立）、再資源化等）を、それぞれ入力してください。</t>
    <phoneticPr fontId="1"/>
  </si>
  <si>
    <t>○ 地方公共団体においては、清掃工場、下水処理場等の現業部門等の活動において使用している化学物質（塩酸、苛性ソーダ、消臭剤、凝集剤等）について、把握することが必要です。</t>
    <rPh sb="2" eb="4">
      <t>チホウ</t>
    </rPh>
    <rPh sb="4" eb="6">
      <t>コウキョウ</t>
    </rPh>
    <rPh sb="6" eb="8">
      <t>ダンタイ</t>
    </rPh>
    <rPh sb="14" eb="16">
      <t>セイソウ</t>
    </rPh>
    <rPh sb="16" eb="18">
      <t>コウジョウ</t>
    </rPh>
    <rPh sb="19" eb="21">
      <t>ゲスイ</t>
    </rPh>
    <rPh sb="21" eb="24">
      <t>ショリジョウ</t>
    </rPh>
    <rPh sb="24" eb="25">
      <t>トウ</t>
    </rPh>
    <rPh sb="26" eb="28">
      <t>ゲンギョウ</t>
    </rPh>
    <rPh sb="28" eb="30">
      <t>ブモン</t>
    </rPh>
    <rPh sb="30" eb="31">
      <t>トウ</t>
    </rPh>
    <rPh sb="32" eb="34">
      <t>カツドウ</t>
    </rPh>
    <rPh sb="38" eb="40">
      <t>シヨウ</t>
    </rPh>
    <rPh sb="44" eb="46">
      <t>カガク</t>
    </rPh>
    <rPh sb="46" eb="48">
      <t>ブッシツ</t>
    </rPh>
    <rPh sb="49" eb="51">
      <t>エンサン</t>
    </rPh>
    <rPh sb="52" eb="54">
      <t>カセイ</t>
    </rPh>
    <rPh sb="58" eb="61">
      <t>ショウシュウザイ</t>
    </rPh>
    <rPh sb="62" eb="65">
      <t>ギョウシュウザイ</t>
    </rPh>
    <rPh sb="65" eb="66">
      <t>トウ</t>
    </rPh>
    <rPh sb="72" eb="74">
      <t>ハアク</t>
    </rPh>
    <rPh sb="79" eb="81">
      <t>ヒツヨウ</t>
    </rPh>
    <phoneticPr fontId="1"/>
  </si>
  <si>
    <t>建設資材</t>
  </si>
  <si>
    <t>利用量</t>
  </si>
  <si>
    <t>場内再利用量</t>
  </si>
  <si>
    <t>再生材利用量</t>
  </si>
  <si>
    <t>再生材利用率</t>
  </si>
  <si>
    <t>①</t>
  </si>
  <si>
    <t>②</t>
  </si>
  <si>
    <t>③</t>
  </si>
  <si>
    <t>（②＋③）／①</t>
    <phoneticPr fontId="2"/>
  </si>
  <si>
    <t>コンクリート</t>
  </si>
  <si>
    <t>t</t>
    <phoneticPr fontId="2"/>
  </si>
  <si>
    <t>アスファルト</t>
  </si>
  <si>
    <t>木材</t>
  </si>
  <si>
    <t>土砂</t>
    <phoneticPr fontId="2"/>
  </si>
  <si>
    <t>採石</t>
  </si>
  <si>
    <t>その他</t>
  </si>
  <si>
    <t>t</t>
    <phoneticPr fontId="2"/>
  </si>
  <si>
    <t>（　　　　　）</t>
  </si>
  <si>
    <t>建設副産物の種類</t>
  </si>
  <si>
    <t>発生量</t>
  </si>
  <si>
    <t>場内利用量</t>
  </si>
  <si>
    <t>減量化量</t>
  </si>
  <si>
    <t>搬出量</t>
  </si>
  <si>
    <t>再資源化量</t>
  </si>
  <si>
    <t>再資源化率</t>
  </si>
  <si>
    <t>④</t>
  </si>
  <si>
    <t>⑤</t>
  </si>
  <si>
    <t>（②＋③＋⑤）／①</t>
    <phoneticPr fontId="2"/>
  </si>
  <si>
    <t>コンクリート塊</t>
  </si>
  <si>
    <t>t</t>
    <phoneticPr fontId="2"/>
  </si>
  <si>
    <t>アスファルト・コンクリート塊</t>
  </si>
  <si>
    <t>汚泥</t>
  </si>
  <si>
    <t>再利用及び
再資源化量</t>
    <phoneticPr fontId="2"/>
  </si>
  <si>
    <t>最終処分量</t>
  </si>
  <si>
    <t>有効利用率</t>
  </si>
  <si>
    <t>（②＋③）／①</t>
    <phoneticPr fontId="2"/>
  </si>
  <si>
    <t>建設発生土</t>
  </si>
  <si>
    <r>
      <t>m</t>
    </r>
    <r>
      <rPr>
        <vertAlign val="superscript"/>
        <sz val="10.5"/>
        <rFont val="メイリオ"/>
        <family val="3"/>
        <charset val="128"/>
      </rPr>
      <t>3</t>
    </r>
    <phoneticPr fontId="2"/>
  </si>
  <si>
    <t>（1）再生資材等の利用状況</t>
    <rPh sb="3" eb="5">
      <t>サイセイ</t>
    </rPh>
    <rPh sb="5" eb="7">
      <t>シザイ</t>
    </rPh>
    <rPh sb="7" eb="8">
      <t>トウ</t>
    </rPh>
    <rPh sb="9" eb="11">
      <t>リヨウ</t>
    </rPh>
    <rPh sb="11" eb="13">
      <t>ジョウキョウ</t>
    </rPh>
    <phoneticPr fontId="2"/>
  </si>
  <si>
    <t>（2）建設副産物の再資源化状況</t>
    <phoneticPr fontId="2"/>
  </si>
  <si>
    <t>（3）建設発生土利用状況</t>
    <phoneticPr fontId="2"/>
  </si>
  <si>
    <t>予算額</t>
    <rPh sb="0" eb="3">
      <t>ヨサンガク</t>
    </rPh>
    <phoneticPr fontId="1"/>
  </si>
  <si>
    <t>百万円</t>
    <rPh sb="0" eb="1">
      <t>ヒャク</t>
    </rPh>
    <rPh sb="1" eb="3">
      <t>マンエン</t>
    </rPh>
    <phoneticPr fontId="1"/>
  </si>
  <si>
    <t>職員数</t>
    <rPh sb="0" eb="3">
      <t>ショクインスウ</t>
    </rPh>
    <phoneticPr fontId="1"/>
  </si>
  <si>
    <t>庁舎の延べ床面積</t>
    <rPh sb="0" eb="2">
      <t>チョウシャ</t>
    </rPh>
    <rPh sb="3" eb="4">
      <t>ノ</t>
    </rPh>
    <rPh sb="5" eb="8">
      <t>ユカメンセキ</t>
    </rPh>
    <phoneticPr fontId="1"/>
  </si>
  <si>
    <t>地域の人口</t>
    <rPh sb="0" eb="2">
      <t>チイキ</t>
    </rPh>
    <rPh sb="3" eb="5">
      <t>ジンコウ</t>
    </rPh>
    <phoneticPr fontId="1"/>
  </si>
  <si>
    <t>10. 公共事業</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</si>
</sst>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yyyy&quot;年&quot;m&quot;月&quot;;@"/>
    <numFmt numFmtId="177" formatCode="0.000_ "/>
    <numFmt numFmtId="178" formatCode="0.0%"/>
    <numFmt numFmtId="179" formatCode="#,##0_ "/>
    <numFmt numFmtId="180" formatCode="#,##0.000_ "/>
    <numFmt numFmtId="181" formatCode="#,##0_);[Red]\(#,##0\)"/>
    <numFmt numFmtId="182" formatCode="#,##0.0_ "/>
    <numFmt numFmtId="183" formatCode="#,##0.00_ "/>
    <numFmt numFmtId="184" formatCode="#,##0.000_);[Red]\(#,##0.000\)"/>
    <numFmt numFmtId="185" formatCode="#,##0.0000_ "/>
    <numFmt numFmtId="186" formatCode="#,##0.00_);[Red]\(#,##0.00\)"/>
  </numFmts>
  <fonts count="22" x14ac:knownFonts="1">
    <font>
      <sz val="11"/>
      <color theme="1"/>
      <name val="メイリオ"/>
      <family val="3"/>
      <charset val="128"/>
    </font>
    <font>
      <sz val="6"/>
      <name val="メイリオ"/>
      <family val="3"/>
      <charset val="128"/>
    </font>
    <font>
      <sz val="6"/>
      <name val="ＭＳ Ｐゴシック"/>
      <family val="3"/>
      <charset val="128"/>
    </font>
    <font>
      <sz val="10.5"/>
      <name val="メイリオ"/>
      <family val="3"/>
      <charset val="128"/>
    </font>
    <font>
      <sz val="14"/>
      <name val="メイリオ"/>
      <family val="3"/>
      <charset val="128"/>
    </font>
    <font>
      <b/>
      <sz val="14"/>
      <name val="メイリオ"/>
      <family val="3"/>
      <charset val="128"/>
    </font>
    <font>
      <sz val="11"/>
      <name val="メイリオ"/>
      <family val="3"/>
      <charset val="128"/>
    </font>
    <font>
      <sz val="11"/>
      <color theme="1"/>
      <name val="メイリオ"/>
      <family val="3"/>
      <charset val="128"/>
    </font>
    <font>
      <sz val="11"/>
      <color theme="1"/>
      <name val="ＭＳ Ｐゴシック"/>
      <family val="3"/>
      <charset val="128"/>
      <scheme val="minor"/>
    </font>
    <font>
      <sz val="9"/>
      <color theme="1"/>
      <name val="メイリオ"/>
      <family val="3"/>
      <charset val="128"/>
    </font>
    <font>
      <sz val="10.5"/>
      <color theme="1"/>
      <name val="メイリオ"/>
      <family val="3"/>
      <charset val="128"/>
    </font>
    <font>
      <sz val="10.5"/>
      <color theme="0"/>
      <name val="メイリオ"/>
      <family val="3"/>
      <charset val="128"/>
    </font>
    <font>
      <b/>
      <sz val="14"/>
      <color theme="1"/>
      <name val="メイリオ"/>
      <family val="3"/>
      <charset val="128"/>
    </font>
    <font>
      <b/>
      <sz val="10.5"/>
      <color theme="1"/>
      <name val="メイリオ"/>
      <family val="3"/>
      <charset val="128"/>
    </font>
    <font>
      <sz val="14"/>
      <color theme="1"/>
      <name val="メイリオ"/>
      <family val="3"/>
      <charset val="128"/>
    </font>
    <font>
      <sz val="11"/>
      <color theme="0"/>
      <name val="ＭＳ Ｐゴシック"/>
      <family val="3"/>
      <charset val="128"/>
      <scheme val="minor"/>
    </font>
    <font>
      <sz val="10.5"/>
      <color theme="1"/>
      <name val="ＭＳ Ｐゴシック"/>
      <family val="3"/>
      <charset val="128"/>
      <scheme val="minor"/>
    </font>
    <font>
      <sz val="10.5"/>
      <color theme="0"/>
      <name val="ＭＳ Ｐゴシック"/>
      <family val="3"/>
      <charset val="128"/>
      <scheme val="minor"/>
    </font>
    <font>
      <sz val="10.5"/>
      <color rgb="FF000000"/>
      <name val="メイリオ"/>
      <family val="3"/>
      <charset val="128"/>
    </font>
    <font>
      <sz val="11"/>
      <color theme="0"/>
      <name val="メイリオ"/>
      <family val="3"/>
      <charset val="128"/>
    </font>
    <font>
      <sz val="10.5"/>
      <color rgb="FFFF0000"/>
      <name val="メイリオ"/>
      <family val="3"/>
      <charset val="128"/>
    </font>
    <font>
      <vertAlign val="superscript"/>
      <sz val="10.5"/>
      <name val="メイリオ"/>
      <family val="3"/>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8" tint="0.7999816888943144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medium">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medium">
        <color indexed="64"/>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
    <xf numFmtId="0" fontId="0" fillId="0" borderId="0"/>
    <xf numFmtId="38" fontId="7" fillId="0" borderId="0" applyFont="0" applyFill="0" applyBorder="0" applyAlignment="0" applyProtection="0"/>
    <xf numFmtId="38" fontId="8" fillId="0" borderId="0" applyFont="0" applyFill="0" applyBorder="0" applyAlignment="0" applyProtection="0"/>
    <xf numFmtId="0" fontId="8" fillId="0" borderId="0">
      <alignment vertical="center"/>
    </xf>
  </cellStyleXfs>
  <cellXfs count="450">
    <xf numFmtId="0" fontId="0" fillId="0" borderId="0" xfId="0"/>
    <xf numFmtId="0" fontId="9" fillId="0" borderId="0" xfId="0" applyFont="1" applyAlignment="1">
      <alignment horizontal="justify" vertical="center"/>
    </xf>
    <xf numFmtId="0" fontId="10" fillId="0" borderId="0" xfId="0" applyFont="1" applyFill="1" applyBorder="1" applyAlignment="1">
      <alignment horizontal="center" vertical="center"/>
    </xf>
    <xf numFmtId="38" fontId="10" fillId="0" borderId="1" xfId="2" applyFont="1" applyBorder="1" applyAlignment="1" applyProtection="1">
      <alignment horizontal="center" vertical="center" shrinkToFit="1"/>
      <protection hidden="1"/>
    </xf>
    <xf numFmtId="0" fontId="10" fillId="0" borderId="0" xfId="3" applyFont="1" applyAlignment="1" applyProtection="1">
      <alignment vertical="center" shrinkToFit="1"/>
      <protection hidden="1"/>
    </xf>
    <xf numFmtId="0" fontId="11" fillId="0" borderId="0" xfId="3" applyFont="1" applyAlignment="1" applyProtection="1">
      <alignment vertical="center" shrinkToFit="1"/>
      <protection hidden="1"/>
    </xf>
    <xf numFmtId="0" fontId="10" fillId="0" borderId="0" xfId="0" applyFont="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justify" vertical="center"/>
    </xf>
    <xf numFmtId="38" fontId="10" fillId="0" borderId="1" xfId="2" applyFont="1" applyFill="1" applyBorder="1" applyAlignment="1" applyProtection="1">
      <alignment horizontal="center" vertical="center"/>
      <protection hidden="1"/>
    </xf>
    <xf numFmtId="0" fontId="10" fillId="0" borderId="1" xfId="2" applyNumberFormat="1" applyFont="1" applyFill="1" applyBorder="1" applyAlignment="1" applyProtection="1">
      <alignment horizontal="center" vertical="center"/>
      <protection hidden="1"/>
    </xf>
    <xf numFmtId="0" fontId="10" fillId="2" borderId="1" xfId="0" applyFont="1" applyFill="1" applyBorder="1" applyAlignment="1">
      <alignment horizontal="center" vertical="center"/>
    </xf>
    <xf numFmtId="0" fontId="12" fillId="0" borderId="0" xfId="0" applyFont="1" applyAlignment="1">
      <alignment vertical="center"/>
    </xf>
    <xf numFmtId="0" fontId="0" fillId="0" borderId="0" xfId="0" applyAlignment="1">
      <alignment vertical="center"/>
    </xf>
    <xf numFmtId="0" fontId="13" fillId="0" borderId="0" xfId="0" applyFont="1" applyFill="1" applyBorder="1" applyAlignment="1">
      <alignment vertical="center"/>
    </xf>
    <xf numFmtId="0" fontId="10" fillId="0" borderId="0" xfId="0" applyFont="1" applyFill="1" applyBorder="1" applyAlignment="1">
      <alignment vertical="center"/>
    </xf>
    <xf numFmtId="0" fontId="10" fillId="0" borderId="0" xfId="0" applyFont="1" applyAlignment="1">
      <alignment vertical="center"/>
    </xf>
    <xf numFmtId="0" fontId="10" fillId="2" borderId="2" xfId="0" applyFont="1" applyFill="1" applyBorder="1" applyAlignment="1">
      <alignment horizontal="center" vertical="center"/>
    </xf>
    <xf numFmtId="0" fontId="10" fillId="2" borderId="2" xfId="0" applyFont="1" applyFill="1" applyBorder="1" applyAlignment="1">
      <alignment vertical="center"/>
    </xf>
    <xf numFmtId="0" fontId="14"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left" vertical="center" wrapText="1"/>
    </xf>
    <xf numFmtId="0" fontId="8" fillId="0" borderId="0" xfId="3" applyAlignment="1" applyProtection="1">
      <alignment vertical="center"/>
      <protection hidden="1"/>
    </xf>
    <xf numFmtId="0" fontId="15" fillId="0" borderId="0" xfId="3" applyFont="1" applyAlignment="1" applyProtection="1">
      <alignment vertical="center"/>
      <protection hidden="1"/>
    </xf>
    <xf numFmtId="0" fontId="13" fillId="0" borderId="0" xfId="0" applyFont="1" applyAlignment="1">
      <alignment vertical="center"/>
    </xf>
    <xf numFmtId="0" fontId="16" fillId="0" borderId="0" xfId="3" applyFont="1" applyAlignment="1" applyProtection="1">
      <alignment vertical="center"/>
      <protection hidden="1"/>
    </xf>
    <xf numFmtId="0" fontId="17" fillId="0" borderId="0" xfId="3" applyFont="1" applyAlignment="1" applyProtection="1">
      <alignment vertical="center"/>
      <protection hidden="1"/>
    </xf>
    <xf numFmtId="176" fontId="10" fillId="0" borderId="1" xfId="0" applyNumberFormat="1" applyFont="1" applyFill="1" applyBorder="1" applyAlignment="1">
      <alignment horizontal="center" vertical="center"/>
    </xf>
    <xf numFmtId="0" fontId="10" fillId="0" borderId="1" xfId="0" applyFont="1" applyBorder="1" applyAlignment="1">
      <alignment horizontal="center" vertical="center"/>
    </xf>
    <xf numFmtId="0" fontId="18" fillId="0" borderId="0" xfId="0" applyFont="1" applyAlignment="1">
      <alignment vertical="center"/>
    </xf>
    <xf numFmtId="0" fontId="13" fillId="0" borderId="0" xfId="0" applyFont="1" applyFill="1" applyAlignment="1">
      <alignment vertical="center"/>
    </xf>
    <xf numFmtId="0" fontId="16" fillId="0" borderId="0" xfId="3" applyFont="1" applyFill="1" applyAlignment="1" applyProtection="1">
      <alignment vertical="center"/>
      <protection hidden="1"/>
    </xf>
    <xf numFmtId="0" fontId="17" fillId="0" borderId="0" xfId="3" applyFont="1" applyFill="1" applyAlignment="1" applyProtection="1">
      <alignment vertical="center"/>
      <protection hidden="1"/>
    </xf>
    <xf numFmtId="0" fontId="10" fillId="0" borderId="0" xfId="0" applyFont="1" applyFill="1" applyAlignment="1">
      <alignment vertical="center"/>
    </xf>
    <xf numFmtId="0" fontId="18" fillId="0" borderId="0" xfId="0" applyFont="1" applyFill="1" applyAlignment="1">
      <alignment vertical="center"/>
    </xf>
    <xf numFmtId="0" fontId="10" fillId="0" borderId="0" xfId="0" applyFont="1" applyBorder="1" applyAlignment="1">
      <alignment vertical="center"/>
    </xf>
    <xf numFmtId="0" fontId="18" fillId="0" borderId="0" xfId="0" applyFont="1" applyBorder="1" applyAlignment="1">
      <alignment vertical="center"/>
    </xf>
    <xf numFmtId="0" fontId="10" fillId="0" borderId="3" xfId="0" applyFont="1" applyFill="1" applyBorder="1" applyAlignment="1">
      <alignment horizontal="center" vertical="center"/>
    </xf>
    <xf numFmtId="0" fontId="7" fillId="0" borderId="0" xfId="3" applyFont="1" applyAlignment="1" applyProtection="1">
      <alignment vertical="center"/>
      <protection hidden="1"/>
    </xf>
    <xf numFmtId="0" fontId="19" fillId="0" borderId="0" xfId="3" applyFont="1" applyAlignment="1" applyProtection="1">
      <alignment vertical="center"/>
      <protection hidden="1"/>
    </xf>
    <xf numFmtId="0" fontId="10" fillId="0" borderId="0" xfId="3" applyFont="1" applyAlignment="1" applyProtection="1">
      <alignment vertical="center"/>
      <protection hidden="1"/>
    </xf>
    <xf numFmtId="0" fontId="11" fillId="0" borderId="0" xfId="3" applyFont="1" applyAlignment="1" applyProtection="1">
      <alignment vertical="center"/>
      <protection hidden="1"/>
    </xf>
    <xf numFmtId="0" fontId="10" fillId="0" borderId="0" xfId="3" applyFont="1" applyFill="1" applyBorder="1" applyAlignment="1" applyProtection="1">
      <alignment vertical="center"/>
      <protection hidden="1"/>
    </xf>
    <xf numFmtId="0" fontId="0" fillId="0" borderId="0" xfId="0" applyFont="1" applyAlignment="1">
      <alignment vertical="center"/>
    </xf>
    <xf numFmtId="0" fontId="10" fillId="0" borderId="0" xfId="0" applyFont="1" applyAlignment="1">
      <alignment vertical="center"/>
    </xf>
    <xf numFmtId="0" fontId="16" fillId="0" borderId="0" xfId="3" applyFont="1" applyAlignment="1" applyProtection="1">
      <alignment horizontal="center" vertical="center"/>
      <protection hidden="1"/>
    </xf>
    <xf numFmtId="0" fontId="10" fillId="0" borderId="0" xfId="0" applyFont="1" applyAlignment="1">
      <alignment horizontal="left" vertical="center"/>
    </xf>
    <xf numFmtId="0" fontId="10" fillId="0" borderId="1" xfId="3" applyFont="1" applyBorder="1" applyAlignment="1" applyProtection="1">
      <alignment horizontal="center" vertical="center"/>
      <protection hidden="1"/>
    </xf>
    <xf numFmtId="0" fontId="20" fillId="0" borderId="0" xfId="0" applyFont="1" applyFill="1" applyAlignment="1">
      <alignment vertical="center"/>
    </xf>
    <xf numFmtId="0" fontId="10" fillId="0" borderId="4" xfId="0" applyFont="1" applyFill="1" applyBorder="1" applyAlignment="1">
      <alignment vertical="center"/>
    </xf>
    <xf numFmtId="0" fontId="10" fillId="0" borderId="0" xfId="3" applyFont="1" applyAlignment="1" applyProtection="1">
      <alignment horizontal="center" vertical="center"/>
      <protection hidden="1"/>
    </xf>
    <xf numFmtId="0" fontId="3" fillId="0" borderId="0" xfId="0" applyFont="1" applyFill="1" applyAlignment="1">
      <alignment horizontal="center" vertical="center"/>
    </xf>
    <xf numFmtId="0" fontId="3" fillId="0" borderId="0" xfId="0" applyFont="1" applyFill="1" applyAlignment="1">
      <alignment vertical="center"/>
    </xf>
    <xf numFmtId="0" fontId="10" fillId="0" borderId="5" xfId="0" applyFont="1" applyFill="1" applyBorder="1" applyAlignment="1">
      <alignment vertical="center"/>
    </xf>
    <xf numFmtId="0" fontId="10" fillId="2" borderId="2" xfId="0" applyFont="1" applyFill="1" applyBorder="1" applyAlignment="1">
      <alignment horizontal="center" vertical="center"/>
    </xf>
    <xf numFmtId="0" fontId="8" fillId="0" borderId="0" xfId="3" applyBorder="1" applyAlignment="1" applyProtection="1">
      <alignment vertical="center"/>
      <protection hidden="1"/>
    </xf>
    <xf numFmtId="0" fontId="16" fillId="0" borderId="0" xfId="3" applyFont="1" applyBorder="1" applyAlignment="1" applyProtection="1">
      <alignment vertical="center"/>
      <protection hidden="1"/>
    </xf>
    <xf numFmtId="176" fontId="10" fillId="0" borderId="6" xfId="0" applyNumberFormat="1" applyFont="1" applyFill="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177" fontId="10" fillId="0" borderId="0" xfId="3" applyNumberFormat="1" applyFont="1" applyFill="1" applyBorder="1" applyAlignment="1" applyProtection="1">
      <alignment horizontal="center" vertical="center"/>
      <protection hidden="1"/>
    </xf>
    <xf numFmtId="0" fontId="10" fillId="0" borderId="0" xfId="3" applyFont="1" applyFill="1" applyAlignment="1" applyProtection="1">
      <alignment vertical="center"/>
      <protection hidden="1"/>
    </xf>
    <xf numFmtId="0" fontId="16" fillId="0" borderId="0" xfId="3" applyFont="1" applyFill="1" applyBorder="1" applyAlignment="1" applyProtection="1">
      <alignment vertical="center"/>
      <protection hidden="1"/>
    </xf>
    <xf numFmtId="0" fontId="10" fillId="2" borderId="2" xfId="0" applyFont="1" applyFill="1" applyBorder="1" applyAlignment="1">
      <alignment horizontal="left" vertical="center"/>
    </xf>
    <xf numFmtId="0" fontId="10" fillId="0" borderId="2" xfId="0" applyFont="1"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xf>
    <xf numFmtId="0" fontId="10" fillId="0" borderId="0" xfId="0" applyFont="1" applyBorder="1" applyAlignment="1">
      <alignment horizontal="left"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10" fillId="0" borderId="0" xfId="0" applyFont="1" applyFill="1" applyBorder="1" applyAlignment="1">
      <alignment horizontal="left" vertical="center"/>
    </xf>
    <xf numFmtId="0" fontId="10" fillId="0" borderId="0" xfId="0" applyFont="1" applyAlignment="1">
      <alignment horizontal="right" vertical="center"/>
    </xf>
    <xf numFmtId="0" fontId="10" fillId="2" borderId="0" xfId="0" applyFont="1" applyFill="1" applyBorder="1" applyAlignment="1">
      <alignment horizontal="center" vertical="center"/>
    </xf>
    <xf numFmtId="0" fontId="10" fillId="2" borderId="0" xfId="0" applyFont="1" applyFill="1" applyBorder="1" applyAlignment="1">
      <alignment horizontal="left" vertical="center"/>
    </xf>
    <xf numFmtId="0" fontId="20" fillId="0" borderId="0" xfId="0" applyFont="1" applyAlignment="1">
      <alignment vertical="center"/>
    </xf>
    <xf numFmtId="38" fontId="10" fillId="2" borderId="1" xfId="2" applyFont="1" applyFill="1" applyBorder="1" applyAlignment="1" applyProtection="1">
      <alignment horizontal="center" vertical="center"/>
      <protection hidden="1"/>
    </xf>
    <xf numFmtId="0" fontId="10" fillId="0" borderId="0" xfId="3" applyFont="1" applyBorder="1" applyAlignment="1" applyProtection="1">
      <alignment horizontal="right" vertical="center"/>
      <protection hidden="1"/>
    </xf>
    <xf numFmtId="177" fontId="10" fillId="2" borderId="0" xfId="3" applyNumberFormat="1" applyFont="1" applyFill="1" applyBorder="1" applyAlignment="1" applyProtection="1">
      <alignment horizontal="center" vertical="center"/>
      <protection hidden="1"/>
    </xf>
    <xf numFmtId="0" fontId="10" fillId="0" borderId="0" xfId="3" applyFont="1" applyAlignment="1" applyProtection="1">
      <alignment horizontal="left" vertical="center"/>
      <protection hidden="1"/>
    </xf>
    <xf numFmtId="0" fontId="13" fillId="0" borderId="0" xfId="3" applyFont="1" applyBorder="1" applyAlignment="1" applyProtection="1">
      <alignment vertical="center"/>
      <protection hidden="1"/>
    </xf>
    <xf numFmtId="0" fontId="10" fillId="0" borderId="0" xfId="3" applyFont="1" applyFill="1" applyBorder="1" applyAlignment="1" applyProtection="1">
      <alignment vertical="center" shrinkToFit="1"/>
      <protection hidden="1"/>
    </xf>
    <xf numFmtId="0" fontId="13" fillId="0" borderId="0" xfId="3" applyFont="1" applyFill="1" applyBorder="1" applyAlignment="1" applyProtection="1">
      <alignment horizontal="right" vertical="center"/>
      <protection hidden="1"/>
    </xf>
    <xf numFmtId="0" fontId="10" fillId="0" borderId="0" xfId="3" applyFont="1" applyBorder="1" applyAlignment="1" applyProtection="1">
      <alignment vertical="center"/>
      <protection hidden="1"/>
    </xf>
    <xf numFmtId="0" fontId="10" fillId="0" borderId="0" xfId="3" applyFont="1" applyAlignment="1" applyProtection="1">
      <alignment horizontal="right" vertical="center"/>
      <protection hidden="1"/>
    </xf>
    <xf numFmtId="0" fontId="10" fillId="0" borderId="9" xfId="0" applyFont="1" applyFill="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10" fillId="0" borderId="12" xfId="0" applyFont="1" applyFill="1" applyBorder="1" applyAlignment="1">
      <alignment vertical="center"/>
    </xf>
    <xf numFmtId="0" fontId="10" fillId="2" borderId="8" xfId="0" applyFont="1" applyFill="1" applyBorder="1" applyAlignment="1">
      <alignment vertical="center"/>
    </xf>
    <xf numFmtId="0" fontId="10" fillId="2" borderId="8" xfId="0" applyFont="1" applyFill="1" applyBorder="1" applyAlignment="1">
      <alignment horizontal="left" vertical="center"/>
    </xf>
    <xf numFmtId="0" fontId="10" fillId="0" borderId="8" xfId="0" applyFont="1" applyBorder="1" applyAlignment="1">
      <alignment horizontal="left" vertical="center"/>
    </xf>
    <xf numFmtId="0" fontId="10" fillId="0" borderId="0" xfId="0" applyFont="1" applyAlignment="1">
      <alignment horizontal="left" vertical="center"/>
    </xf>
    <xf numFmtId="0" fontId="10" fillId="0" borderId="0" xfId="0" applyFont="1" applyFill="1" applyAlignment="1">
      <alignment horizontal="left" vertical="center"/>
    </xf>
    <xf numFmtId="0" fontId="10" fillId="0" borderId="1" xfId="0" applyFont="1" applyFill="1" applyBorder="1" applyAlignment="1">
      <alignment horizontal="center" vertical="center"/>
    </xf>
    <xf numFmtId="0" fontId="10" fillId="0" borderId="8" xfId="0" applyFont="1" applyBorder="1" applyAlignment="1">
      <alignment horizontal="left" vertical="center"/>
    </xf>
    <xf numFmtId="0" fontId="10" fillId="0" borderId="13" xfId="0" applyFont="1" applyFill="1" applyBorder="1" applyAlignment="1">
      <alignment horizontal="center" vertical="center"/>
    </xf>
    <xf numFmtId="0" fontId="0" fillId="0" borderId="10" xfId="0" applyFill="1" applyBorder="1" applyAlignment="1">
      <alignment vertical="center"/>
    </xf>
    <xf numFmtId="0" fontId="0" fillId="0" borderId="7" xfId="0" applyFill="1" applyBorder="1" applyAlignment="1">
      <alignment vertical="center"/>
    </xf>
    <xf numFmtId="0" fontId="0" fillId="0" borderId="11" xfId="0" applyFill="1" applyBorder="1" applyAlignment="1">
      <alignment vertical="center"/>
    </xf>
    <xf numFmtId="0" fontId="10" fillId="0" borderId="14" xfId="0" applyFont="1" applyBorder="1" applyAlignment="1">
      <alignment vertical="center"/>
    </xf>
    <xf numFmtId="0" fontId="14" fillId="0" borderId="0" xfId="3" applyFont="1" applyAlignment="1" applyProtection="1">
      <alignment horizontal="left" vertical="center"/>
      <protection hidden="1"/>
    </xf>
    <xf numFmtId="0" fontId="4" fillId="0" borderId="0" xfId="3" applyFont="1" applyAlignment="1" applyProtection="1">
      <alignment horizontal="left" vertical="center"/>
      <protection hidden="1"/>
    </xf>
    <xf numFmtId="38" fontId="10" fillId="3" borderId="1" xfId="1" applyFont="1" applyFill="1" applyBorder="1" applyAlignment="1" applyProtection="1">
      <alignment horizontal="center" vertical="center"/>
      <protection hidden="1"/>
    </xf>
    <xf numFmtId="0" fontId="10" fillId="0" borderId="8" xfId="0" applyFont="1" applyBorder="1" applyAlignment="1">
      <alignment vertical="center"/>
    </xf>
    <xf numFmtId="0" fontId="10" fillId="0" borderId="14" xfId="0" applyFont="1" applyFill="1" applyBorder="1" applyAlignment="1">
      <alignment vertical="center"/>
    </xf>
    <xf numFmtId="0" fontId="10" fillId="0" borderId="1" xfId="0" applyFont="1" applyFill="1" applyBorder="1" applyAlignment="1">
      <alignment horizontal="center" vertical="center"/>
    </xf>
    <xf numFmtId="178" fontId="10" fillId="0" borderId="15" xfId="0" applyNumberFormat="1" applyFont="1" applyFill="1" applyBorder="1" applyAlignment="1">
      <alignment horizontal="right" vertical="center"/>
    </xf>
    <xf numFmtId="0" fontId="10" fillId="2" borderId="9" xfId="0" applyFont="1" applyFill="1" applyBorder="1" applyAlignment="1">
      <alignment horizontal="center" vertical="center"/>
    </xf>
    <xf numFmtId="0" fontId="10" fillId="2" borderId="11" xfId="0" applyFont="1" applyFill="1" applyBorder="1" applyAlignment="1">
      <alignment horizontal="center" vertical="center"/>
    </xf>
    <xf numFmtId="0" fontId="10" fillId="0" borderId="5" xfId="0" applyFont="1" applyBorder="1" applyAlignment="1">
      <alignment vertical="center"/>
    </xf>
    <xf numFmtId="0" fontId="0" fillId="0" borderId="14" xfId="0" applyBorder="1" applyAlignment="1">
      <alignment vertical="center"/>
    </xf>
    <xf numFmtId="0" fontId="0" fillId="0" borderId="16" xfId="0" applyBorder="1" applyAlignment="1">
      <alignment horizontal="center" vertical="center"/>
    </xf>
    <xf numFmtId="178" fontId="10" fillId="2" borderId="1" xfId="0" applyNumberFormat="1" applyFont="1" applyFill="1" applyBorder="1" applyAlignment="1">
      <alignment horizontal="right" vertical="center"/>
    </xf>
    <xf numFmtId="0" fontId="10" fillId="0" borderId="2" xfId="0" applyFont="1" applyFill="1" applyBorder="1" applyAlignment="1">
      <alignment horizontal="left" vertical="center"/>
    </xf>
    <xf numFmtId="0" fontId="0" fillId="0" borderId="2" xfId="0" applyFill="1" applyBorder="1" applyAlignment="1">
      <alignment horizontal="left" vertical="center"/>
    </xf>
    <xf numFmtId="181" fontId="10" fillId="0" borderId="0" xfId="0" applyNumberFormat="1" applyFont="1" applyFill="1" applyBorder="1" applyAlignment="1">
      <alignment vertical="center"/>
    </xf>
    <xf numFmtId="179" fontId="10" fillId="0" borderId="1" xfId="0" applyNumberFormat="1" applyFont="1" applyFill="1" applyBorder="1" applyAlignment="1">
      <alignment horizontal="right" vertical="center"/>
    </xf>
    <xf numFmtId="179" fontId="10" fillId="0" borderId="17" xfId="0" applyNumberFormat="1" applyFont="1" applyFill="1" applyBorder="1" applyAlignment="1">
      <alignment horizontal="right" vertical="center"/>
    </xf>
    <xf numFmtId="179" fontId="10" fillId="0" borderId="18" xfId="0" applyNumberFormat="1" applyFont="1" applyFill="1" applyBorder="1" applyAlignment="1">
      <alignment horizontal="right" vertical="center"/>
    </xf>
    <xf numFmtId="183" fontId="10" fillId="0" borderId="1" xfId="3" applyNumberFormat="1" applyFont="1" applyBorder="1" applyAlignment="1" applyProtection="1">
      <alignment horizontal="right" vertical="center"/>
      <protection hidden="1"/>
    </xf>
    <xf numFmtId="0" fontId="10" fillId="0" borderId="0" xfId="0" applyFont="1" applyAlignment="1">
      <alignment horizontal="left" vertical="center"/>
    </xf>
    <xf numFmtId="0" fontId="10" fillId="0" borderId="1" xfId="0" applyFont="1" applyFill="1" applyBorder="1" applyAlignment="1">
      <alignment horizontal="center" vertical="center"/>
    </xf>
    <xf numFmtId="0" fontId="10" fillId="0" borderId="2" xfId="0" applyFont="1" applyFill="1" applyBorder="1" applyAlignment="1">
      <alignment vertical="center"/>
    </xf>
    <xf numFmtId="0" fontId="0" fillId="0" borderId="8" xfId="0" applyFill="1" applyBorder="1" applyAlignment="1">
      <alignment vertical="center"/>
    </xf>
    <xf numFmtId="0" fontId="10" fillId="0" borderId="14" xfId="0" applyFont="1" applyFill="1" applyBorder="1" applyAlignment="1">
      <alignment horizontal="center" vertical="center"/>
    </xf>
    <xf numFmtId="0" fontId="0" fillId="0" borderId="14" xfId="0" applyBorder="1" applyAlignment="1">
      <alignment vertical="center"/>
    </xf>
    <xf numFmtId="0" fontId="0" fillId="0" borderId="14" xfId="0" applyFill="1" applyBorder="1" applyAlignment="1">
      <alignment vertical="center"/>
    </xf>
    <xf numFmtId="0" fontId="10" fillId="0" borderId="1" xfId="0" applyFont="1" applyFill="1" applyBorder="1" applyAlignment="1">
      <alignment vertical="center"/>
    </xf>
    <xf numFmtId="0" fontId="10" fillId="0" borderId="2" xfId="0" applyFont="1" applyFill="1" applyBorder="1" applyAlignment="1">
      <alignment horizontal="center" vertical="center"/>
    </xf>
    <xf numFmtId="0" fontId="10" fillId="0" borderId="8" xfId="0" applyFont="1" applyFill="1" applyBorder="1" applyAlignment="1">
      <alignment vertical="center"/>
    </xf>
    <xf numFmtId="0" fontId="10" fillId="0" borderId="14" xfId="0" applyFont="1" applyFill="1" applyBorder="1" applyAlignment="1">
      <alignment vertical="center"/>
    </xf>
    <xf numFmtId="0" fontId="0" fillId="0" borderId="0" xfId="0" applyBorder="1" applyAlignment="1">
      <alignment vertical="center"/>
    </xf>
    <xf numFmtId="38" fontId="10" fillId="0" borderId="2" xfId="2" applyFont="1" applyFill="1" applyBorder="1" applyAlignment="1" applyProtection="1">
      <alignment horizontal="center" vertical="center" shrinkToFit="1"/>
      <protection hidden="1"/>
    </xf>
    <xf numFmtId="176" fontId="10" fillId="4" borderId="19" xfId="2" applyNumberFormat="1" applyFont="1" applyFill="1" applyBorder="1" applyAlignment="1" applyProtection="1">
      <alignment horizontal="center" vertical="center"/>
      <protection hidden="1"/>
    </xf>
    <xf numFmtId="180" fontId="0" fillId="0" borderId="0" xfId="0" applyNumberFormat="1" applyFill="1" applyBorder="1" applyAlignment="1">
      <alignment vertical="center"/>
    </xf>
    <xf numFmtId="38" fontId="10" fillId="0" borderId="19" xfId="2" applyFont="1" applyFill="1" applyBorder="1" applyAlignment="1" applyProtection="1">
      <alignment horizontal="center" vertical="center" wrapText="1"/>
      <protection hidden="1"/>
    </xf>
    <xf numFmtId="38" fontId="10" fillId="0" borderId="19" xfId="2" applyFont="1" applyFill="1" applyBorder="1" applyAlignment="1" applyProtection="1">
      <alignment horizontal="center" vertical="center"/>
      <protection hidden="1"/>
    </xf>
    <xf numFmtId="0" fontId="10" fillId="0" borderId="20" xfId="0" applyFont="1" applyFill="1" applyBorder="1" applyAlignment="1">
      <alignment horizontal="center" vertical="center"/>
    </xf>
    <xf numFmtId="0" fontId="10" fillId="0" borderId="21" xfId="0" applyFont="1" applyFill="1" applyBorder="1" applyAlignment="1">
      <alignment vertical="center"/>
    </xf>
    <xf numFmtId="0" fontId="10" fillId="0" borderId="4"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24" xfId="0" applyFont="1" applyFill="1" applyBorder="1" applyAlignment="1">
      <alignment horizontal="center" vertical="center"/>
    </xf>
    <xf numFmtId="0" fontId="0" fillId="0" borderId="12" xfId="0" applyFill="1" applyBorder="1" applyAlignment="1">
      <alignment vertical="center"/>
    </xf>
    <xf numFmtId="0" fontId="0" fillId="0" borderId="8" xfId="0" applyBorder="1" applyAlignment="1">
      <alignment vertical="center"/>
    </xf>
    <xf numFmtId="176" fontId="10" fillId="4" borderId="19" xfId="0" applyNumberFormat="1" applyFont="1" applyFill="1" applyBorder="1" applyAlignment="1">
      <alignment horizontal="center" vertical="center"/>
    </xf>
    <xf numFmtId="176" fontId="10" fillId="0" borderId="19" xfId="0" applyNumberFormat="1" applyFont="1" applyFill="1" applyBorder="1" applyAlignment="1">
      <alignment horizontal="center" vertical="center"/>
    </xf>
    <xf numFmtId="0" fontId="10" fillId="0" borderId="19" xfId="0" applyFont="1" applyBorder="1" applyAlignment="1">
      <alignment horizontal="center" vertical="center"/>
    </xf>
    <xf numFmtId="0" fontId="10" fillId="0" borderId="25" xfId="0" applyFont="1" applyFill="1" applyBorder="1" applyAlignment="1">
      <alignment horizontal="right" vertical="center"/>
    </xf>
    <xf numFmtId="0" fontId="10" fillId="0" borderId="26" xfId="0" applyFont="1" applyFill="1" applyBorder="1" applyAlignment="1">
      <alignment horizontal="center" vertical="center"/>
    </xf>
    <xf numFmtId="0" fontId="10" fillId="0" borderId="27" xfId="0" applyFont="1" applyFill="1" applyBorder="1" applyAlignment="1">
      <alignment horizontal="right" vertical="center"/>
    </xf>
    <xf numFmtId="0" fontId="10" fillId="0" borderId="28" xfId="0" applyFont="1" applyFill="1" applyBorder="1" applyAlignment="1">
      <alignment horizontal="center" vertical="center"/>
    </xf>
    <xf numFmtId="0" fontId="10" fillId="0" borderId="29" xfId="0" applyFont="1" applyFill="1" applyBorder="1" applyAlignment="1">
      <alignment horizontal="right" vertical="center"/>
    </xf>
    <xf numFmtId="0" fontId="10" fillId="0" borderId="30" xfId="0" applyFont="1" applyFill="1" applyBorder="1" applyAlignment="1">
      <alignment horizontal="center" vertical="center"/>
    </xf>
    <xf numFmtId="0" fontId="10" fillId="0" borderId="31" xfId="0" applyFont="1" applyFill="1" applyBorder="1" applyAlignment="1">
      <alignment horizontal="right" vertical="center"/>
    </xf>
    <xf numFmtId="178" fontId="10" fillId="0" borderId="32" xfId="0" applyNumberFormat="1" applyFont="1" applyFill="1" applyBorder="1" applyAlignment="1">
      <alignment horizontal="right" vertical="center"/>
    </xf>
    <xf numFmtId="0" fontId="10" fillId="0" borderId="33" xfId="0" applyFont="1" applyFill="1" applyBorder="1" applyAlignment="1">
      <alignment horizontal="center" vertical="center"/>
    </xf>
    <xf numFmtId="0" fontId="10" fillId="0" borderId="13" xfId="0" applyFont="1" applyFill="1" applyBorder="1" applyAlignment="1">
      <alignment horizontal="left" vertical="center"/>
    </xf>
    <xf numFmtId="179" fontId="10" fillId="0" borderId="3" xfId="0" applyNumberFormat="1" applyFont="1" applyFill="1" applyBorder="1" applyAlignment="1">
      <alignment horizontal="right" vertical="center"/>
    </xf>
    <xf numFmtId="0" fontId="10" fillId="0" borderId="34" xfId="0" applyFont="1" applyFill="1" applyBorder="1" applyAlignment="1">
      <alignment horizontal="left" vertical="center"/>
    </xf>
    <xf numFmtId="179" fontId="10" fillId="0" borderId="13" xfId="0" applyNumberFormat="1" applyFont="1" applyFill="1" applyBorder="1" applyAlignment="1">
      <alignment horizontal="right" vertical="center"/>
    </xf>
    <xf numFmtId="179" fontId="10" fillId="0" borderId="34" xfId="0" applyNumberFormat="1" applyFont="1" applyFill="1" applyBorder="1" applyAlignment="1">
      <alignment horizontal="right" vertical="center"/>
    </xf>
    <xf numFmtId="0" fontId="10" fillId="0"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1" xfId="0" applyFont="1" applyFill="1" applyBorder="1" applyAlignment="1">
      <alignment horizontal="center" vertical="center"/>
    </xf>
    <xf numFmtId="38" fontId="10" fillId="3" borderId="2" xfId="2" applyFont="1" applyFill="1" applyBorder="1" applyAlignment="1" applyProtection="1">
      <alignment horizontal="center" vertical="center" shrinkToFit="1"/>
      <protection hidden="1"/>
    </xf>
    <xf numFmtId="177" fontId="10" fillId="3" borderId="2" xfId="3" applyNumberFormat="1" applyFont="1" applyFill="1" applyBorder="1" applyAlignment="1" applyProtection="1">
      <alignment horizontal="center" vertical="center"/>
      <protection hidden="1"/>
    </xf>
    <xf numFmtId="179" fontId="10" fillId="3" borderId="1" xfId="0" applyNumberFormat="1" applyFont="1" applyFill="1" applyBorder="1" applyAlignment="1">
      <alignment horizontal="right" vertical="center"/>
    </xf>
    <xf numFmtId="178" fontId="10" fillId="0" borderId="13" xfId="0" applyNumberFormat="1" applyFont="1" applyFill="1" applyBorder="1" applyAlignment="1">
      <alignment horizontal="right" vertical="center"/>
    </xf>
    <xf numFmtId="179" fontId="10" fillId="0" borderId="1" xfId="3" applyNumberFormat="1" applyFont="1" applyBorder="1" applyAlignment="1" applyProtection="1">
      <alignment horizontal="right" vertical="center"/>
      <protection hidden="1"/>
    </xf>
    <xf numFmtId="179" fontId="10" fillId="0" borderId="18" xfId="3" applyNumberFormat="1" applyFont="1" applyFill="1" applyBorder="1" applyAlignment="1" applyProtection="1">
      <alignment horizontal="right" vertical="center"/>
      <protection hidden="1"/>
    </xf>
    <xf numFmtId="179" fontId="10" fillId="0" borderId="3" xfId="3" applyNumberFormat="1" applyFont="1" applyFill="1" applyBorder="1" applyAlignment="1" applyProtection="1">
      <alignment horizontal="right" vertical="center"/>
      <protection hidden="1"/>
    </xf>
    <xf numFmtId="179" fontId="10" fillId="0" borderId="34" xfId="3" applyNumberFormat="1" applyFont="1" applyFill="1" applyBorder="1" applyAlignment="1" applyProtection="1">
      <alignment horizontal="right" vertical="center"/>
      <protection hidden="1"/>
    </xf>
    <xf numFmtId="179" fontId="10" fillId="3" borderId="14" xfId="2" applyNumberFormat="1" applyFont="1" applyFill="1" applyBorder="1" applyAlignment="1" applyProtection="1">
      <alignment horizontal="right" vertical="center" shrinkToFit="1"/>
      <protection hidden="1"/>
    </xf>
    <xf numFmtId="179" fontId="10" fillId="0" borderId="14" xfId="0" applyNumberFormat="1" applyFont="1" applyFill="1" applyBorder="1" applyAlignment="1">
      <alignment horizontal="right" vertical="center"/>
    </xf>
    <xf numFmtId="179" fontId="18" fillId="0" borderId="1" xfId="0" applyNumberFormat="1" applyFont="1" applyFill="1" applyBorder="1" applyAlignment="1">
      <alignment horizontal="right" vertical="center"/>
    </xf>
    <xf numFmtId="179" fontId="18" fillId="0" borderId="13" xfId="0" applyNumberFormat="1" applyFont="1" applyFill="1" applyBorder="1" applyAlignment="1">
      <alignment horizontal="right" vertical="center"/>
    </xf>
    <xf numFmtId="179" fontId="18" fillId="0" borderId="3" xfId="0" applyNumberFormat="1" applyFont="1" applyFill="1" applyBorder="1" applyAlignment="1">
      <alignment horizontal="right" vertical="center"/>
    </xf>
    <xf numFmtId="179" fontId="18" fillId="0" borderId="34" xfId="0" applyNumberFormat="1" applyFont="1" applyFill="1" applyBorder="1" applyAlignment="1">
      <alignment horizontal="right" vertical="center"/>
    </xf>
    <xf numFmtId="179" fontId="18" fillId="0" borderId="9" xfId="0" applyNumberFormat="1" applyFont="1" applyFill="1" applyBorder="1" applyAlignment="1">
      <alignment horizontal="right" vertical="center"/>
    </xf>
    <xf numFmtId="179" fontId="10" fillId="0" borderId="9" xfId="0" applyNumberFormat="1" applyFont="1" applyFill="1" applyBorder="1" applyAlignment="1">
      <alignment horizontal="right" vertical="center"/>
    </xf>
    <xf numFmtId="0" fontId="20" fillId="0" borderId="0" xfId="3" applyFont="1" applyAlignment="1" applyProtection="1">
      <alignment vertical="center"/>
      <protection hidden="1"/>
    </xf>
    <xf numFmtId="179" fontId="18" fillId="3" borderId="14" xfId="0" applyNumberFormat="1" applyFont="1" applyFill="1" applyBorder="1" applyAlignment="1">
      <alignment horizontal="right" vertical="center"/>
    </xf>
    <xf numFmtId="179" fontId="18" fillId="0" borderId="14" xfId="0" applyNumberFormat="1" applyFont="1" applyFill="1" applyBorder="1" applyAlignment="1">
      <alignment horizontal="right" vertical="center"/>
    </xf>
    <xf numFmtId="183" fontId="10" fillId="3" borderId="1" xfId="0" applyNumberFormat="1" applyFont="1" applyFill="1" applyBorder="1" applyAlignment="1">
      <alignment horizontal="right" vertical="center"/>
    </xf>
    <xf numFmtId="183" fontId="10" fillId="2" borderId="16" xfId="0" applyNumberFormat="1" applyFont="1" applyFill="1" applyBorder="1" applyAlignment="1">
      <alignment horizontal="right" vertical="center"/>
    </xf>
    <xf numFmtId="183" fontId="10" fillId="0" borderId="1" xfId="0" applyNumberFormat="1" applyFont="1" applyFill="1" applyBorder="1" applyAlignment="1">
      <alignment horizontal="right" vertical="center"/>
    </xf>
    <xf numFmtId="183" fontId="10" fillId="0" borderId="17" xfId="0" applyNumberFormat="1" applyFont="1" applyFill="1" applyBorder="1" applyAlignment="1">
      <alignment horizontal="right" vertical="center"/>
    </xf>
    <xf numFmtId="183" fontId="10" fillId="2" borderId="35" xfId="0" applyNumberFormat="1" applyFont="1" applyFill="1" applyBorder="1" applyAlignment="1">
      <alignment horizontal="right" vertical="center"/>
    </xf>
    <xf numFmtId="183" fontId="10" fillId="0" borderId="18" xfId="0" applyNumberFormat="1" applyFont="1" applyFill="1" applyBorder="1" applyAlignment="1">
      <alignment horizontal="right" vertical="center"/>
    </xf>
    <xf numFmtId="183" fontId="10" fillId="0" borderId="36" xfId="3" applyNumberFormat="1" applyFont="1" applyFill="1" applyBorder="1" applyAlignment="1" applyProtection="1">
      <alignment horizontal="right" vertical="center"/>
      <protection hidden="1"/>
    </xf>
    <xf numFmtId="183" fontId="10" fillId="0" borderId="37" xfId="3" applyNumberFormat="1" applyFont="1" applyFill="1" applyBorder="1" applyAlignment="1" applyProtection="1">
      <alignment horizontal="right" vertical="center"/>
      <protection hidden="1"/>
    </xf>
    <xf numFmtId="183" fontId="10" fillId="0" borderId="38" xfId="3" applyNumberFormat="1" applyFont="1" applyFill="1" applyBorder="1" applyAlignment="1" applyProtection="1">
      <alignment horizontal="right" vertical="center"/>
      <protection hidden="1"/>
    </xf>
    <xf numFmtId="183" fontId="10" fillId="3" borderId="14" xfId="2" applyNumberFormat="1" applyFont="1" applyFill="1" applyBorder="1" applyAlignment="1" applyProtection="1">
      <alignment horizontal="right" vertical="center" shrinkToFit="1"/>
      <protection hidden="1"/>
    </xf>
    <xf numFmtId="183" fontId="10" fillId="0" borderId="7" xfId="2" applyNumberFormat="1" applyFont="1" applyBorder="1" applyAlignment="1" applyProtection="1">
      <alignment horizontal="right" vertical="center" shrinkToFit="1"/>
      <protection hidden="1"/>
    </xf>
    <xf numFmtId="183" fontId="10" fillId="3" borderId="1" xfId="2" applyNumberFormat="1" applyFont="1" applyFill="1" applyBorder="1" applyAlignment="1" applyProtection="1">
      <alignment horizontal="right" vertical="center" shrinkToFit="1"/>
      <protection hidden="1"/>
    </xf>
    <xf numFmtId="183" fontId="10" fillId="0" borderId="39" xfId="3" applyNumberFormat="1" applyFont="1" applyFill="1" applyBorder="1" applyAlignment="1" applyProtection="1">
      <alignment horizontal="right" vertical="center"/>
      <protection hidden="1"/>
    </xf>
    <xf numFmtId="183" fontId="10" fillId="0" borderId="40" xfId="3" applyNumberFormat="1" applyFont="1" applyFill="1" applyBorder="1" applyAlignment="1" applyProtection="1">
      <alignment horizontal="right" vertical="center"/>
      <protection hidden="1"/>
    </xf>
    <xf numFmtId="183" fontId="10" fillId="0" borderId="41" xfId="3" applyNumberFormat="1" applyFont="1" applyFill="1" applyBorder="1" applyAlignment="1" applyProtection="1">
      <alignment horizontal="right" vertical="center"/>
      <protection hidden="1"/>
    </xf>
    <xf numFmtId="183" fontId="10" fillId="0" borderId="36" xfId="0" applyNumberFormat="1" applyFont="1" applyFill="1" applyBorder="1" applyAlignment="1">
      <alignment horizontal="right" vertical="center"/>
    </xf>
    <xf numFmtId="183" fontId="10" fillId="0" borderId="37" xfId="0" applyNumberFormat="1" applyFont="1" applyFill="1" applyBorder="1" applyAlignment="1">
      <alignment horizontal="right" vertical="center"/>
    </xf>
    <xf numFmtId="183" fontId="10" fillId="0" borderId="38" xfId="0" applyNumberFormat="1" applyFont="1" applyFill="1" applyBorder="1" applyAlignment="1">
      <alignment horizontal="right" vertical="center"/>
    </xf>
    <xf numFmtId="183" fontId="10" fillId="0" borderId="14" xfId="0" applyNumberFormat="1" applyFont="1" applyFill="1" applyBorder="1" applyAlignment="1">
      <alignment horizontal="right" vertical="center"/>
    </xf>
    <xf numFmtId="183" fontId="10" fillId="0" borderId="13" xfId="0" applyNumberFormat="1" applyFont="1" applyFill="1" applyBorder="1" applyAlignment="1">
      <alignment horizontal="right" vertical="center"/>
    </xf>
    <xf numFmtId="183" fontId="18" fillId="0" borderId="37" xfId="0" applyNumberFormat="1" applyFont="1" applyFill="1" applyBorder="1" applyAlignment="1">
      <alignment horizontal="right" vertical="center"/>
    </xf>
    <xf numFmtId="183" fontId="18" fillId="0" borderId="38" xfId="0" applyNumberFormat="1" applyFont="1" applyFill="1" applyBorder="1" applyAlignment="1">
      <alignment horizontal="right" vertical="center"/>
    </xf>
    <xf numFmtId="183" fontId="18" fillId="3" borderId="14" xfId="0" applyNumberFormat="1" applyFont="1" applyFill="1" applyBorder="1" applyAlignment="1">
      <alignment horizontal="right" vertical="center"/>
    </xf>
    <xf numFmtId="183" fontId="18" fillId="0" borderId="1" xfId="0" applyNumberFormat="1" applyFont="1" applyFill="1" applyBorder="1" applyAlignment="1">
      <alignment horizontal="right" vertical="center"/>
    </xf>
    <xf numFmtId="183" fontId="18" fillId="0" borderId="13" xfId="0" applyNumberFormat="1" applyFont="1" applyFill="1" applyBorder="1" applyAlignment="1">
      <alignment horizontal="right" vertical="center"/>
    </xf>
    <xf numFmtId="183" fontId="18" fillId="0" borderId="14" xfId="0" applyNumberFormat="1" applyFont="1" applyFill="1" applyBorder="1" applyAlignment="1">
      <alignment horizontal="right" vertical="center"/>
    </xf>
    <xf numFmtId="183" fontId="10" fillId="0" borderId="3" xfId="0" applyNumberFormat="1" applyFont="1" applyFill="1" applyBorder="1" applyAlignment="1">
      <alignment horizontal="right" vertical="center"/>
    </xf>
    <xf numFmtId="0" fontId="10" fillId="0" borderId="0" xfId="3" applyFont="1" applyFill="1" applyAlignment="1" applyProtection="1">
      <alignment horizontal="left" vertical="center"/>
      <protection hidden="1"/>
    </xf>
    <xf numFmtId="0" fontId="3" fillId="0" borderId="0" xfId="3" applyFont="1" applyAlignment="1" applyProtection="1">
      <alignment horizontal="left" vertical="center"/>
      <protection hidden="1"/>
    </xf>
    <xf numFmtId="0" fontId="10" fillId="0" borderId="1" xfId="0" applyFont="1" applyFill="1" applyBorder="1" applyAlignment="1">
      <alignment horizontal="center" vertical="center"/>
    </xf>
    <xf numFmtId="0" fontId="10" fillId="0" borderId="1" xfId="0" applyFont="1" applyFill="1" applyBorder="1" applyAlignment="1">
      <alignment vertical="center"/>
    </xf>
    <xf numFmtId="0" fontId="10" fillId="0" borderId="36" xfId="0" applyFont="1" applyFill="1" applyBorder="1" applyAlignment="1">
      <alignment horizontal="center" vertical="center"/>
    </xf>
    <xf numFmtId="0" fontId="10" fillId="0" borderId="37" xfId="0" applyFont="1" applyFill="1" applyBorder="1" applyAlignment="1">
      <alignment horizontal="center" vertical="center"/>
    </xf>
    <xf numFmtId="182" fontId="10" fillId="0" borderId="1" xfId="3" applyNumberFormat="1" applyFont="1" applyBorder="1" applyAlignment="1" applyProtection="1">
      <alignment horizontal="right" vertical="center"/>
      <protection hidden="1"/>
    </xf>
    <xf numFmtId="0" fontId="10" fillId="0" borderId="42"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38" fontId="10" fillId="3" borderId="1" xfId="0" applyNumberFormat="1" applyFont="1" applyFill="1" applyBorder="1" applyAlignment="1">
      <alignment horizontal="center" vertical="center"/>
    </xf>
    <xf numFmtId="0" fontId="10" fillId="0" borderId="3" xfId="0" applyFont="1" applyFill="1" applyBorder="1" applyAlignment="1">
      <alignment vertical="center"/>
    </xf>
    <xf numFmtId="0" fontId="10" fillId="0" borderId="1" xfId="0" applyFont="1" applyFill="1" applyBorder="1" applyAlignment="1">
      <alignment horizontal="left" vertical="center"/>
    </xf>
    <xf numFmtId="0" fontId="10" fillId="0" borderId="43" xfId="0" applyFont="1" applyFill="1" applyBorder="1" applyAlignment="1">
      <alignment horizontal="left" vertical="center"/>
    </xf>
    <xf numFmtId="0" fontId="10" fillId="0" borderId="44" xfId="0" applyFont="1" applyFill="1" applyBorder="1" applyAlignment="1">
      <alignment horizontal="left" vertical="center"/>
    </xf>
    <xf numFmtId="185" fontId="10" fillId="0" borderId="0" xfId="3" applyNumberFormat="1" applyFont="1" applyBorder="1" applyAlignment="1" applyProtection="1">
      <alignment vertical="center"/>
      <protection hidden="1"/>
    </xf>
    <xf numFmtId="0" fontId="10" fillId="0" borderId="0" xfId="0" applyFont="1" applyFill="1" applyBorder="1" applyAlignment="1">
      <alignment horizontal="center" vertical="center"/>
    </xf>
    <xf numFmtId="0" fontId="10" fillId="2" borderId="1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4" borderId="45" xfId="0" applyFont="1" applyFill="1" applyBorder="1" applyAlignment="1">
      <alignment horizontal="center" vertical="center"/>
    </xf>
    <xf numFmtId="0" fontId="5" fillId="0" borderId="0" xfId="0" applyFont="1" applyAlignment="1">
      <alignment vertical="center"/>
    </xf>
    <xf numFmtId="0" fontId="3" fillId="0" borderId="0" xfId="3" applyFont="1" applyFill="1" applyAlignment="1" applyProtection="1">
      <alignment horizontal="left" vertical="center"/>
      <protection hidden="1"/>
    </xf>
    <xf numFmtId="0" fontId="3" fillId="0" borderId="0" xfId="3" applyFont="1" applyAlignment="1" applyProtection="1">
      <alignment vertical="center"/>
      <protection hidden="1"/>
    </xf>
    <xf numFmtId="0" fontId="3" fillId="0" borderId="0" xfId="0" applyFont="1" applyFill="1" applyAlignment="1">
      <alignment horizontal="left" vertical="center"/>
    </xf>
    <xf numFmtId="0" fontId="3" fillId="0" borderId="0" xfId="0" applyFont="1" applyBorder="1" applyAlignment="1">
      <alignment vertical="center"/>
    </xf>
    <xf numFmtId="0" fontId="10" fillId="0" borderId="0" xfId="0" applyFont="1" applyAlignment="1">
      <alignment horizontal="left" vertical="center"/>
    </xf>
    <xf numFmtId="0" fontId="10" fillId="0" borderId="72" xfId="0" applyFont="1" applyFill="1" applyBorder="1" applyAlignment="1">
      <alignment horizontal="center" vertical="center"/>
    </xf>
    <xf numFmtId="0" fontId="10" fillId="2" borderId="17"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10" fillId="0" borderId="13" xfId="0" applyFont="1" applyFill="1" applyBorder="1" applyAlignment="1">
      <alignment vertical="center"/>
    </xf>
    <xf numFmtId="0" fontId="10" fillId="0" borderId="34" xfId="0" applyFont="1" applyFill="1" applyBorder="1" applyAlignment="1">
      <alignment vertical="center"/>
    </xf>
    <xf numFmtId="0" fontId="10" fillId="2" borderId="71"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2" fillId="2" borderId="0" xfId="0" applyFont="1" applyFill="1" applyAlignment="1">
      <alignment vertical="center"/>
    </xf>
    <xf numFmtId="0" fontId="10" fillId="2" borderId="0" xfId="0" applyFont="1" applyFill="1" applyAlignment="1">
      <alignment vertical="center"/>
    </xf>
    <xf numFmtId="0" fontId="14" fillId="2" borderId="0" xfId="0" applyFont="1" applyFill="1" applyAlignment="1">
      <alignment vertical="center"/>
    </xf>
    <xf numFmtId="0" fontId="10" fillId="2" borderId="0" xfId="0" applyFont="1" applyFill="1" applyAlignment="1">
      <alignment horizontal="left" vertical="center"/>
    </xf>
    <xf numFmtId="0" fontId="10" fillId="2" borderId="0" xfId="0" applyFont="1" applyFill="1" applyAlignment="1">
      <alignment horizontal="center" vertical="center"/>
    </xf>
    <xf numFmtId="0" fontId="10" fillId="2" borderId="18" xfId="0" applyFont="1" applyFill="1" applyBorder="1" applyAlignment="1">
      <alignment horizontal="left" vertical="center" wrapText="1"/>
    </xf>
    <xf numFmtId="0" fontId="10" fillId="2" borderId="13" xfId="0" applyFont="1" applyFill="1" applyBorder="1" applyAlignment="1">
      <alignment horizontal="right" vertical="center"/>
    </xf>
    <xf numFmtId="0" fontId="10" fillId="2" borderId="34" xfId="0" applyFont="1" applyFill="1" applyBorder="1" applyAlignment="1">
      <alignment horizontal="right" vertical="center"/>
    </xf>
    <xf numFmtId="0" fontId="3" fillId="2" borderId="0" xfId="0" applyFont="1" applyFill="1" applyAlignment="1">
      <alignment vertical="center"/>
    </xf>
    <xf numFmtId="0" fontId="3" fillId="2" borderId="0" xfId="0" applyFont="1" applyFill="1" applyAlignment="1">
      <alignment horizontal="right" vertical="center"/>
    </xf>
    <xf numFmtId="0" fontId="3" fillId="2" borderId="73" xfId="0" applyFont="1" applyFill="1" applyBorder="1" applyAlignment="1">
      <alignment horizontal="center" vertical="center" wrapText="1"/>
    </xf>
    <xf numFmtId="0" fontId="3" fillId="2" borderId="7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7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8" xfId="0" applyFont="1" applyFill="1" applyBorder="1" applyAlignment="1">
      <alignment horizontal="justify" vertical="center" wrapText="1"/>
    </xf>
    <xf numFmtId="0" fontId="3" fillId="2" borderId="49" xfId="0" applyFont="1" applyFill="1" applyBorder="1" applyAlignment="1">
      <alignment horizontal="center" vertical="center" wrapText="1"/>
    </xf>
    <xf numFmtId="0" fontId="3" fillId="2" borderId="17" xfId="0" applyFont="1" applyFill="1" applyBorder="1" applyAlignment="1">
      <alignment horizontal="justify" vertical="center" wrapText="1"/>
    </xf>
    <xf numFmtId="0" fontId="3" fillId="2" borderId="0" xfId="0" applyFont="1" applyFill="1"/>
    <xf numFmtId="0" fontId="10" fillId="2" borderId="0" xfId="0" applyFont="1" applyFill="1"/>
    <xf numFmtId="0" fontId="10" fillId="0" borderId="1" xfId="0" applyFont="1" applyFill="1" applyBorder="1" applyAlignment="1">
      <alignment horizontal="center" vertical="center"/>
    </xf>
    <xf numFmtId="10" fontId="3" fillId="2" borderId="13"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10" fontId="3" fillId="2" borderId="34" xfId="0" applyNumberFormat="1" applyFont="1" applyFill="1" applyBorder="1" applyAlignment="1">
      <alignment horizontal="center" vertical="center" wrapText="1"/>
    </xf>
    <xf numFmtId="9" fontId="3" fillId="2" borderId="13" xfId="0" applyNumberFormat="1" applyFont="1" applyFill="1" applyBorder="1" applyAlignment="1">
      <alignment horizontal="center" vertical="center" wrapText="1"/>
    </xf>
    <xf numFmtId="9" fontId="3" fillId="2" borderId="34" xfId="0" applyNumberFormat="1" applyFont="1" applyFill="1" applyBorder="1" applyAlignment="1">
      <alignment horizontal="center" vertical="center" wrapText="1"/>
    </xf>
    <xf numFmtId="0" fontId="10" fillId="0" borderId="0" xfId="0" applyFont="1" applyAlignment="1">
      <alignment horizontal="left" vertical="center"/>
    </xf>
    <xf numFmtId="183" fontId="10" fillId="0" borderId="2" xfId="0" applyNumberFormat="1" applyFont="1" applyFill="1" applyBorder="1" applyAlignment="1">
      <alignment horizontal="center" vertical="center"/>
    </xf>
    <xf numFmtId="183" fontId="10" fillId="0" borderId="8" xfId="0" applyNumberFormat="1" applyFont="1" applyFill="1" applyBorder="1" applyAlignment="1">
      <alignment horizontal="center" vertical="center"/>
    </xf>
    <xf numFmtId="183" fontId="10" fillId="0" borderId="46" xfId="0" applyNumberFormat="1" applyFont="1" applyFill="1" applyBorder="1" applyAlignment="1">
      <alignment horizontal="center" vertical="center"/>
    </xf>
    <xf numFmtId="0" fontId="10" fillId="0" borderId="19" xfId="0" applyFont="1" applyFill="1" applyBorder="1" applyAlignment="1">
      <alignment horizontal="center" vertical="center"/>
    </xf>
    <xf numFmtId="0" fontId="0" fillId="0" borderId="19" xfId="0" applyFill="1" applyBorder="1" applyAlignment="1">
      <alignment horizontal="center" vertical="center"/>
    </xf>
    <xf numFmtId="0" fontId="0" fillId="0" borderId="19" xfId="0" applyFill="1" applyBorder="1" applyAlignment="1">
      <alignment vertical="center"/>
    </xf>
    <xf numFmtId="183" fontId="10" fillId="0" borderId="14" xfId="0" applyNumberFormat="1" applyFont="1" applyFill="1" applyBorder="1" applyAlignment="1">
      <alignment horizontal="center" vertical="center"/>
    </xf>
    <xf numFmtId="183" fontId="10" fillId="0" borderId="47" xfId="0" applyNumberFormat="1" applyFont="1" applyFill="1" applyBorder="1" applyAlignment="1">
      <alignment horizontal="center" vertical="center"/>
    </xf>
    <xf numFmtId="183" fontId="10" fillId="0" borderId="48" xfId="0" applyNumberFormat="1" applyFont="1" applyFill="1" applyBorder="1" applyAlignment="1">
      <alignment horizontal="center" vertical="center"/>
    </xf>
    <xf numFmtId="183" fontId="10" fillId="0" borderId="49" xfId="0" applyNumberFormat="1" applyFont="1" applyFill="1" applyBorder="1" applyAlignment="1">
      <alignment horizontal="center" vertical="center"/>
    </xf>
    <xf numFmtId="0" fontId="10" fillId="0" borderId="50" xfId="0" applyFont="1" applyFill="1" applyBorder="1" applyAlignment="1">
      <alignment horizontal="center" vertical="center" shrinkToFit="1"/>
    </xf>
    <xf numFmtId="0" fontId="10" fillId="0" borderId="51" xfId="0" applyFont="1" applyFill="1" applyBorder="1" applyAlignment="1">
      <alignment horizontal="center" vertical="center" shrinkToFit="1"/>
    </xf>
    <xf numFmtId="0" fontId="10" fillId="0" borderId="52" xfId="0" applyFont="1" applyFill="1" applyBorder="1" applyAlignment="1">
      <alignment horizontal="center" vertical="center" shrinkToFit="1"/>
    </xf>
    <xf numFmtId="183" fontId="10" fillId="0" borderId="53" xfId="0" applyNumberFormat="1" applyFont="1" applyFill="1" applyBorder="1" applyAlignment="1">
      <alignment horizontal="center" vertical="center"/>
    </xf>
    <xf numFmtId="0" fontId="10" fillId="0" borderId="54" xfId="0" applyFont="1" applyFill="1" applyBorder="1" applyAlignment="1">
      <alignment horizontal="center" vertical="center" shrinkToFit="1"/>
    </xf>
    <xf numFmtId="0" fontId="10" fillId="0" borderId="55" xfId="0" applyNumberFormat="1" applyFont="1" applyFill="1" applyBorder="1" applyAlignment="1">
      <alignment horizontal="center" vertical="center" wrapText="1"/>
    </xf>
    <xf numFmtId="0" fontId="10" fillId="0" borderId="51" xfId="0" applyNumberFormat="1" applyFont="1" applyFill="1" applyBorder="1" applyAlignment="1">
      <alignment horizontal="center" vertical="center"/>
    </xf>
    <xf numFmtId="0" fontId="0" fillId="0" borderId="52" xfId="0" applyFill="1" applyBorder="1" applyAlignment="1">
      <alignment horizontal="center" vertical="center"/>
    </xf>
    <xf numFmtId="0" fontId="10" fillId="0" borderId="56" xfId="0" applyFont="1" applyFill="1" applyBorder="1" applyAlignment="1">
      <alignment horizontal="center" vertical="center"/>
    </xf>
    <xf numFmtId="0" fontId="10" fillId="0" borderId="14" xfId="0" applyFont="1" applyFill="1" applyBorder="1" applyAlignment="1">
      <alignment horizontal="center" vertical="center"/>
    </xf>
    <xf numFmtId="179" fontId="10" fillId="2" borderId="57" xfId="0" applyNumberFormat="1" applyFont="1" applyFill="1" applyBorder="1" applyAlignment="1">
      <alignment horizontal="right" vertical="center"/>
    </xf>
    <xf numFmtId="179" fontId="0" fillId="0" borderId="58" xfId="0" applyNumberFormat="1" applyBorder="1" applyAlignment="1">
      <alignment horizontal="right" vertical="center"/>
    </xf>
    <xf numFmtId="179" fontId="0" fillId="0" borderId="60" xfId="0" applyNumberFormat="1" applyBorder="1" applyAlignment="1">
      <alignment horizontal="right" vertical="center"/>
    </xf>
    <xf numFmtId="179" fontId="10" fillId="3" borderId="19" xfId="0" applyNumberFormat="1" applyFont="1" applyFill="1" applyBorder="1" applyAlignment="1">
      <alignment horizontal="right" vertical="center"/>
    </xf>
    <xf numFmtId="179" fontId="0" fillId="0" borderId="6" xfId="0" applyNumberFormat="1" applyBorder="1" applyAlignment="1">
      <alignment horizontal="right" vertical="center"/>
    </xf>
    <xf numFmtId="179" fontId="0" fillId="0" borderId="7" xfId="0" applyNumberFormat="1" applyBorder="1" applyAlignment="1">
      <alignment horizontal="right" vertical="center"/>
    </xf>
    <xf numFmtId="179" fontId="10" fillId="0" borderId="57" xfId="0" applyNumberFormat="1" applyFont="1" applyFill="1" applyBorder="1" applyAlignment="1">
      <alignment horizontal="right" vertical="center"/>
    </xf>
    <xf numFmtId="179" fontId="10" fillId="0" borderId="60" xfId="0" applyNumberFormat="1" applyFont="1" applyFill="1" applyBorder="1" applyAlignment="1">
      <alignment horizontal="right" vertical="center"/>
    </xf>
    <xf numFmtId="183" fontId="10" fillId="0" borderId="57" xfId="0" applyNumberFormat="1" applyFont="1" applyFill="1" applyBorder="1" applyAlignment="1">
      <alignment horizontal="right" vertical="center"/>
    </xf>
    <xf numFmtId="183" fontId="10" fillId="0" borderId="60" xfId="0" applyNumberFormat="1" applyFont="1" applyFill="1" applyBorder="1" applyAlignment="1">
      <alignment horizontal="right" vertical="center"/>
    </xf>
    <xf numFmtId="178" fontId="10" fillId="0" borderId="57" xfId="0" applyNumberFormat="1" applyFont="1" applyFill="1" applyBorder="1" applyAlignment="1">
      <alignment horizontal="right" vertical="center"/>
    </xf>
    <xf numFmtId="178" fontId="10" fillId="0" borderId="60" xfId="0" applyNumberFormat="1" applyFont="1" applyFill="1" applyBorder="1" applyAlignment="1">
      <alignment horizontal="right" vertical="center"/>
    </xf>
    <xf numFmtId="0" fontId="10" fillId="4" borderId="2" xfId="0" applyNumberFormat="1" applyFont="1" applyFill="1" applyBorder="1" applyAlignment="1">
      <alignment horizontal="center" vertical="center"/>
    </xf>
    <xf numFmtId="0" fontId="10" fillId="4" borderId="8" xfId="0" applyNumberFormat="1" applyFont="1" applyFill="1" applyBorder="1" applyAlignment="1">
      <alignment horizontal="center" vertical="center"/>
    </xf>
    <xf numFmtId="0" fontId="0" fillId="4" borderId="8" xfId="0" applyFill="1" applyBorder="1" applyAlignment="1">
      <alignment horizontal="center" vertical="center"/>
    </xf>
    <xf numFmtId="0" fontId="10" fillId="2" borderId="2" xfId="0" applyFont="1" applyFill="1" applyBorder="1" applyAlignment="1">
      <alignment horizontal="center" vertical="center"/>
    </xf>
    <xf numFmtId="0" fontId="10" fillId="0" borderId="14" xfId="0" applyFont="1" applyBorder="1" applyAlignment="1">
      <alignment horizontal="center" vertical="center"/>
    </xf>
    <xf numFmtId="178" fontId="10" fillId="0" borderId="61" xfId="0" applyNumberFormat="1" applyFont="1" applyFill="1" applyBorder="1" applyAlignment="1">
      <alignment horizontal="right" vertical="center"/>
    </xf>
    <xf numFmtId="178" fontId="0" fillId="0" borderId="62" xfId="0" applyNumberFormat="1" applyFill="1" applyBorder="1" applyAlignment="1">
      <alignment horizontal="right" vertical="center"/>
    </xf>
    <xf numFmtId="178" fontId="0" fillId="0" borderId="63" xfId="0" applyNumberFormat="1" applyFill="1" applyBorder="1" applyAlignment="1">
      <alignment horizontal="right" vertical="center"/>
    </xf>
    <xf numFmtId="178" fontId="10" fillId="0" borderId="64" xfId="0" applyNumberFormat="1" applyFont="1" applyFill="1" applyBorder="1" applyAlignment="1">
      <alignment horizontal="right" vertical="center"/>
    </xf>
    <xf numFmtId="0" fontId="10" fillId="0" borderId="17" xfId="0" applyFont="1" applyFill="1" applyBorder="1" applyAlignment="1">
      <alignment horizontal="center" vertical="center"/>
    </xf>
    <xf numFmtId="0" fontId="10" fillId="0" borderId="1" xfId="0" applyFont="1" applyFill="1" applyBorder="1" applyAlignment="1">
      <alignment horizontal="center" vertical="center"/>
    </xf>
    <xf numFmtId="179" fontId="0" fillId="0" borderId="58" xfId="0" applyNumberFormat="1" applyFill="1" applyBorder="1" applyAlignment="1">
      <alignment horizontal="right" vertical="center"/>
    </xf>
    <xf numFmtId="179" fontId="0" fillId="0" borderId="59" xfId="0" applyNumberFormat="1" applyFill="1" applyBorder="1" applyAlignment="1">
      <alignment horizontal="right" vertical="center"/>
    </xf>
    <xf numFmtId="178" fontId="10" fillId="2" borderId="57" xfId="0" applyNumberFormat="1" applyFont="1" applyFill="1" applyBorder="1" applyAlignment="1">
      <alignment horizontal="right" vertical="center"/>
    </xf>
    <xf numFmtId="178" fontId="0" fillId="0" borderId="58" xfId="0" applyNumberFormat="1" applyBorder="1" applyAlignment="1">
      <alignment horizontal="right" vertical="center"/>
    </xf>
    <xf numFmtId="178" fontId="0" fillId="0" borderId="60" xfId="0" applyNumberFormat="1" applyBorder="1" applyAlignment="1">
      <alignment horizontal="right" vertical="center"/>
    </xf>
    <xf numFmtId="0" fontId="10" fillId="0" borderId="2" xfId="0" applyFont="1" applyFill="1" applyBorder="1" applyAlignment="1">
      <alignment vertical="center" shrinkToFit="1"/>
    </xf>
    <xf numFmtId="0" fontId="0" fillId="0" borderId="8" xfId="0" applyFill="1" applyBorder="1" applyAlignment="1">
      <alignment vertical="center" shrinkToFit="1"/>
    </xf>
    <xf numFmtId="0" fontId="10" fillId="2" borderId="2" xfId="0" applyFont="1" applyFill="1" applyBorder="1" applyAlignment="1">
      <alignment horizontal="left" vertical="center" wrapText="1"/>
    </xf>
    <xf numFmtId="0" fontId="0" fillId="0" borderId="8" xfId="0" applyBorder="1" applyAlignment="1">
      <alignment horizontal="left" vertical="center"/>
    </xf>
    <xf numFmtId="0" fontId="0" fillId="0" borderId="14" xfId="0" applyBorder="1" applyAlignment="1">
      <alignment horizontal="left" vertical="center"/>
    </xf>
    <xf numFmtId="0" fontId="10" fillId="2" borderId="4" xfId="0" applyFont="1" applyFill="1" applyBorder="1" applyAlignment="1">
      <alignment horizontal="left" vertical="center" wrapText="1"/>
    </xf>
    <xf numFmtId="0" fontId="0" fillId="0" borderId="21" xfId="0" applyBorder="1" applyAlignment="1">
      <alignment horizontal="left" vertical="center"/>
    </xf>
    <xf numFmtId="0" fontId="0" fillId="0" borderId="5" xfId="0" applyBorder="1" applyAlignment="1">
      <alignment horizontal="left" vertical="center"/>
    </xf>
    <xf numFmtId="0" fontId="3" fillId="0" borderId="10" xfId="0" applyFont="1" applyBorder="1" applyAlignment="1">
      <alignment vertical="center" wrapText="1"/>
    </xf>
    <xf numFmtId="0" fontId="6" fillId="0" borderId="6" xfId="0" applyFont="1" applyBorder="1" applyAlignment="1">
      <alignment vertical="center" wrapText="1"/>
    </xf>
    <xf numFmtId="0" fontId="6" fillId="0" borderId="10" xfId="0" applyFont="1" applyBorder="1" applyAlignment="1">
      <alignment vertical="center" wrapText="1"/>
    </xf>
    <xf numFmtId="0" fontId="3" fillId="0" borderId="0" xfId="0" applyFont="1" applyBorder="1" applyAlignment="1">
      <alignment vertical="center" wrapText="1"/>
    </xf>
    <xf numFmtId="0" fontId="6" fillId="0" borderId="0" xfId="0" applyFont="1" applyBorder="1" applyAlignment="1">
      <alignment vertical="center" wrapText="1"/>
    </xf>
    <xf numFmtId="0" fontId="3" fillId="0" borderId="4" xfId="0" applyFont="1" applyFill="1" applyBorder="1" applyAlignment="1">
      <alignment horizontal="center" vertical="center"/>
    </xf>
    <xf numFmtId="0" fontId="6" fillId="0" borderId="21" xfId="0" applyFont="1" applyBorder="1" applyAlignment="1">
      <alignment horizontal="center" vertical="center"/>
    </xf>
    <xf numFmtId="0" fontId="6" fillId="0" borderId="5" xfId="0" applyFont="1" applyBorder="1" applyAlignment="1">
      <alignment horizontal="center" vertical="center"/>
    </xf>
    <xf numFmtId="0" fontId="6" fillId="0" borderId="11" xfId="0" applyFont="1" applyBorder="1" applyAlignment="1">
      <alignment horizontal="center" vertical="center"/>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3" fillId="0" borderId="10"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9" xfId="0" applyFont="1" applyFill="1" applyBorder="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2" borderId="8" xfId="0" applyFont="1" applyFill="1" applyBorder="1" applyAlignment="1">
      <alignment vertical="center" shrinkToFit="1"/>
    </xf>
    <xf numFmtId="0" fontId="0" fillId="0" borderId="14" xfId="0" applyBorder="1" applyAlignment="1">
      <alignment vertical="center" shrinkToFit="1"/>
    </xf>
    <xf numFmtId="0" fontId="10" fillId="3" borderId="65" xfId="3" applyFont="1" applyFill="1" applyBorder="1" applyAlignment="1" applyProtection="1">
      <alignment horizontal="center" vertical="center"/>
      <protection hidden="1"/>
    </xf>
    <xf numFmtId="0" fontId="10" fillId="3" borderId="66" xfId="3" applyFont="1" applyFill="1" applyBorder="1" applyAlignment="1" applyProtection="1">
      <alignment horizontal="center" vertical="center"/>
      <protection hidden="1"/>
    </xf>
    <xf numFmtId="186" fontId="10" fillId="0" borderId="65" xfId="3" applyNumberFormat="1" applyFont="1" applyFill="1" applyBorder="1" applyAlignment="1" applyProtection="1">
      <alignment vertical="center"/>
      <protection hidden="1"/>
    </xf>
    <xf numFmtId="186" fontId="0" fillId="0" borderId="66" xfId="0" applyNumberFormat="1" applyBorder="1" applyAlignment="1">
      <alignment vertical="center"/>
    </xf>
    <xf numFmtId="0" fontId="10" fillId="0" borderId="2" xfId="3" applyFont="1" applyBorder="1" applyAlignment="1" applyProtection="1">
      <alignment horizontal="center" vertical="center"/>
      <protection hidden="1"/>
    </xf>
    <xf numFmtId="0" fontId="10" fillId="0" borderId="14" xfId="3" applyFont="1" applyBorder="1" applyAlignment="1" applyProtection="1">
      <alignment horizontal="center" vertical="center"/>
      <protection hidden="1"/>
    </xf>
    <xf numFmtId="38" fontId="10" fillId="0" borderId="2" xfId="2" applyFont="1" applyBorder="1" applyAlignment="1" applyProtection="1">
      <alignment vertical="center"/>
      <protection hidden="1"/>
    </xf>
    <xf numFmtId="0" fontId="10" fillId="0" borderId="8" xfId="0" applyFont="1" applyBorder="1" applyAlignment="1">
      <alignment vertical="center"/>
    </xf>
    <xf numFmtId="38" fontId="10" fillId="0" borderId="14" xfId="2" applyFont="1" applyBorder="1" applyAlignment="1" applyProtection="1">
      <alignment vertical="center"/>
      <protection hidden="1"/>
    </xf>
    <xf numFmtId="184" fontId="10" fillId="0" borderId="65" xfId="3" applyNumberFormat="1" applyFont="1" applyFill="1" applyBorder="1" applyAlignment="1" applyProtection="1">
      <alignment vertical="center" shrinkToFit="1"/>
      <protection hidden="1"/>
    </xf>
    <xf numFmtId="184" fontId="0" fillId="0" borderId="66" xfId="0" applyNumberFormat="1" applyBorder="1" applyAlignment="1">
      <alignment vertical="center"/>
    </xf>
    <xf numFmtId="186" fontId="3" fillId="0" borderId="65" xfId="3" applyNumberFormat="1" applyFont="1" applyFill="1" applyBorder="1" applyAlignment="1" applyProtection="1">
      <alignment vertical="center"/>
      <protection hidden="1"/>
    </xf>
    <xf numFmtId="186" fontId="6" fillId="0" borderId="66" xfId="0" applyNumberFormat="1" applyFont="1" applyBorder="1" applyAlignment="1">
      <alignment vertical="center"/>
    </xf>
    <xf numFmtId="0" fontId="10" fillId="0" borderId="65" xfId="3" applyFont="1" applyFill="1" applyBorder="1" applyAlignment="1" applyProtection="1">
      <alignment vertical="center" shrinkToFit="1"/>
      <protection hidden="1"/>
    </xf>
    <xf numFmtId="0" fontId="10" fillId="0" borderId="67" xfId="3" applyFont="1" applyFill="1" applyBorder="1" applyAlignment="1" applyProtection="1">
      <alignment vertical="center" shrinkToFit="1"/>
      <protection hidden="1"/>
    </xf>
    <xf numFmtId="0" fontId="10" fillId="0" borderId="66" xfId="3" applyFont="1" applyFill="1" applyBorder="1" applyAlignment="1" applyProtection="1">
      <alignment vertical="center" shrinkToFit="1"/>
      <protection hidden="1"/>
    </xf>
    <xf numFmtId="0" fontId="10" fillId="0" borderId="39" xfId="3" applyFont="1" applyFill="1" applyBorder="1" applyAlignment="1" applyProtection="1">
      <alignment vertical="center" shrinkToFit="1"/>
      <protection hidden="1"/>
    </xf>
    <xf numFmtId="0" fontId="0" fillId="0" borderId="40" xfId="0" applyFill="1" applyBorder="1" applyAlignment="1">
      <alignment vertical="center"/>
    </xf>
    <xf numFmtId="0" fontId="0" fillId="0" borderId="41" xfId="0" applyFill="1" applyBorder="1" applyAlignment="1">
      <alignment vertical="center"/>
    </xf>
    <xf numFmtId="38" fontId="10" fillId="0" borderId="2" xfId="2" applyFont="1" applyBorder="1" applyAlignment="1" applyProtection="1">
      <alignment horizontal="left" vertical="center"/>
      <protection hidden="1"/>
    </xf>
    <xf numFmtId="0" fontId="10" fillId="0" borderId="8" xfId="0" applyFont="1" applyBorder="1" applyAlignment="1">
      <alignment horizontal="left" vertical="center"/>
    </xf>
    <xf numFmtId="0" fontId="1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0" fillId="0" borderId="1" xfId="0" applyFont="1" applyFill="1" applyBorder="1" applyAlignment="1">
      <alignment vertical="center"/>
    </xf>
    <xf numFmtId="0" fontId="0" fillId="0" borderId="1" xfId="0" applyFill="1" applyBorder="1" applyAlignment="1">
      <alignment vertical="center"/>
    </xf>
    <xf numFmtId="38" fontId="10" fillId="0" borderId="2" xfId="2" applyFont="1" applyFill="1" applyBorder="1" applyAlignment="1" applyProtection="1">
      <alignment horizontal="center" vertical="center"/>
      <protection hidden="1"/>
    </xf>
    <xf numFmtId="0" fontId="0" fillId="0" borderId="14" xfId="0" applyBorder="1" applyAlignment="1">
      <alignment horizontal="center" vertical="center"/>
    </xf>
    <xf numFmtId="0" fontId="10" fillId="0" borderId="8" xfId="0" applyFont="1" applyFill="1" applyBorder="1" applyAlignment="1">
      <alignment vertical="center"/>
    </xf>
    <xf numFmtId="0" fontId="0" fillId="0" borderId="14" xfId="0" applyFill="1" applyBorder="1" applyAlignment="1">
      <alignment vertical="center"/>
    </xf>
    <xf numFmtId="0" fontId="10" fillId="0" borderId="43" xfId="0" applyFont="1" applyFill="1" applyBorder="1" applyAlignment="1">
      <alignment horizontal="center" vertical="center"/>
    </xf>
    <xf numFmtId="0" fontId="10" fillId="0" borderId="68"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69" xfId="0" applyFont="1" applyFill="1" applyBorder="1" applyAlignment="1">
      <alignment horizontal="center" vertical="center"/>
    </xf>
    <xf numFmtId="0" fontId="10" fillId="0" borderId="44" xfId="0" applyFont="1" applyFill="1" applyBorder="1" applyAlignment="1">
      <alignment horizontal="center" vertical="center"/>
    </xf>
    <xf numFmtId="0" fontId="10" fillId="0" borderId="19"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6" xfId="0" applyFont="1" applyFill="1" applyBorder="1" applyAlignment="1">
      <alignment horizontal="center" vertical="center"/>
    </xf>
    <xf numFmtId="38" fontId="10" fillId="0" borderId="8" xfId="2" applyFont="1" applyFill="1" applyBorder="1" applyAlignment="1" applyProtection="1">
      <alignment horizontal="center" vertical="center"/>
      <protection hidden="1"/>
    </xf>
    <xf numFmtId="0" fontId="0" fillId="0" borderId="14" xfId="0" applyFont="1" applyBorder="1" applyAlignment="1">
      <alignment horizontal="center" vertical="center"/>
    </xf>
    <xf numFmtId="0" fontId="0" fillId="0" borderId="14" xfId="0" applyFont="1" applyFill="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left" vertical="center" shrinkToFit="1"/>
    </xf>
    <xf numFmtId="0" fontId="10" fillId="0" borderId="1" xfId="0" applyFont="1" applyFill="1" applyBorder="1" applyAlignment="1">
      <alignment horizontal="left" vertical="center"/>
    </xf>
    <xf numFmtId="0" fontId="10" fillId="0" borderId="7" xfId="0" applyFont="1" applyBorder="1" applyAlignment="1">
      <alignment vertical="center"/>
    </xf>
    <xf numFmtId="0" fontId="10" fillId="0" borderId="1" xfId="0" applyFont="1" applyBorder="1" applyAlignment="1">
      <alignment vertical="center"/>
    </xf>
    <xf numFmtId="0" fontId="10" fillId="0" borderId="19" xfId="0" applyFont="1" applyBorder="1" applyAlignment="1">
      <alignment horizontal="center" vertical="center" wrapText="1"/>
    </xf>
    <xf numFmtId="0" fontId="10" fillId="0" borderId="9" xfId="0" applyFont="1" applyBorder="1" applyAlignment="1">
      <alignment horizontal="center" vertical="center"/>
    </xf>
    <xf numFmtId="0" fontId="10" fillId="0" borderId="19" xfId="0" applyFont="1" applyBorder="1" applyAlignment="1">
      <alignment vertical="center"/>
    </xf>
    <xf numFmtId="0" fontId="10" fillId="0" borderId="36" xfId="0" applyFont="1" applyFill="1" applyBorder="1" applyAlignment="1">
      <alignment horizontal="left" vertical="center"/>
    </xf>
    <xf numFmtId="0" fontId="10" fillId="0" borderId="38" xfId="0" applyFont="1" applyBorder="1" applyAlignment="1">
      <alignment vertical="center"/>
    </xf>
    <xf numFmtId="0" fontId="10" fillId="0" borderId="17" xfId="0" applyFont="1" applyBorder="1" applyAlignment="1">
      <alignment vertical="center"/>
    </xf>
    <xf numFmtId="0" fontId="10" fillId="0" borderId="13" xfId="0" applyFont="1" applyBorder="1" applyAlignment="1">
      <alignment vertical="center"/>
    </xf>
    <xf numFmtId="0" fontId="10" fillId="0" borderId="17" xfId="0" applyFont="1" applyFill="1" applyBorder="1" applyAlignment="1">
      <alignment horizontal="left" vertical="center"/>
    </xf>
    <xf numFmtId="0" fontId="10" fillId="0" borderId="18" xfId="0" applyFont="1" applyBorder="1" applyAlignment="1">
      <alignment vertical="center"/>
    </xf>
    <xf numFmtId="0" fontId="10" fillId="0" borderId="34" xfId="0" applyFont="1" applyBorder="1" applyAlignment="1">
      <alignment vertical="center"/>
    </xf>
    <xf numFmtId="183" fontId="18" fillId="0" borderId="7" xfId="0" applyNumberFormat="1" applyFont="1" applyFill="1" applyBorder="1" applyAlignment="1">
      <alignment horizontal="right" vertical="center"/>
    </xf>
    <xf numFmtId="183" fontId="10" fillId="0" borderId="1" xfId="0" applyNumberFormat="1" applyFont="1" applyFill="1" applyBorder="1" applyAlignment="1">
      <alignment horizontal="right" vertical="center"/>
    </xf>
    <xf numFmtId="183" fontId="18" fillId="0" borderId="5" xfId="0" applyNumberFormat="1" applyFont="1" applyFill="1" applyBorder="1" applyAlignment="1">
      <alignment horizontal="right" vertical="center"/>
    </xf>
    <xf numFmtId="183" fontId="10" fillId="0" borderId="12" xfId="0" applyNumberFormat="1" applyFont="1" applyBorder="1" applyAlignment="1">
      <alignment horizontal="right" vertical="center"/>
    </xf>
    <xf numFmtId="183" fontId="10" fillId="0" borderId="19" xfId="0" applyNumberFormat="1" applyFont="1" applyFill="1" applyBorder="1" applyAlignment="1">
      <alignment horizontal="right" vertical="center"/>
    </xf>
    <xf numFmtId="183" fontId="18" fillId="0" borderId="38" xfId="0" applyNumberFormat="1" applyFont="1" applyFill="1" applyBorder="1" applyAlignment="1">
      <alignment horizontal="right" vertical="center"/>
    </xf>
    <xf numFmtId="183" fontId="10" fillId="0" borderId="34" xfId="0" applyNumberFormat="1" applyFont="1" applyFill="1" applyBorder="1" applyAlignment="1">
      <alignment horizontal="right" vertical="center"/>
    </xf>
    <xf numFmtId="0" fontId="10" fillId="0" borderId="27"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70" xfId="0" applyFont="1" applyFill="1" applyBorder="1" applyAlignment="1">
      <alignment vertical="center" shrinkToFit="1"/>
    </xf>
    <xf numFmtId="0" fontId="10" fillId="0" borderId="71" xfId="0" applyFont="1" applyFill="1" applyBorder="1" applyAlignment="1">
      <alignment vertical="center" shrinkToFit="1"/>
    </xf>
    <xf numFmtId="0" fontId="10" fillId="0" borderId="4" xfId="0" applyFont="1" applyFill="1" applyBorder="1" applyAlignment="1">
      <alignment horizontal="center" vertical="center"/>
    </xf>
    <xf numFmtId="0" fontId="10" fillId="0" borderId="11" xfId="0" applyFont="1" applyFill="1" applyBorder="1" applyAlignment="1">
      <alignment horizontal="center" vertical="center"/>
    </xf>
    <xf numFmtId="183" fontId="10" fillId="0" borderId="7" xfId="0" applyNumberFormat="1" applyFont="1" applyFill="1" applyBorder="1" applyAlignment="1">
      <alignment horizontal="right" vertical="center"/>
    </xf>
    <xf numFmtId="183" fontId="10" fillId="0" borderId="36" xfId="0" applyNumberFormat="1" applyFont="1" applyFill="1" applyBorder="1" applyAlignment="1">
      <alignment horizontal="right" vertical="center"/>
    </xf>
    <xf numFmtId="183" fontId="10" fillId="0" borderId="18" xfId="0" applyNumberFormat="1" applyFont="1" applyFill="1" applyBorder="1" applyAlignment="1">
      <alignment horizontal="right" vertical="center"/>
    </xf>
    <xf numFmtId="183" fontId="10" fillId="0" borderId="37" xfId="0" applyNumberFormat="1" applyFont="1" applyFill="1" applyBorder="1" applyAlignment="1">
      <alignment horizontal="right" vertical="center"/>
    </xf>
    <xf numFmtId="183" fontId="10" fillId="0" borderId="3" xfId="0" applyNumberFormat="1" applyFont="1" applyFill="1" applyBorder="1" applyAlignment="1">
      <alignment horizontal="right" vertical="center"/>
    </xf>
    <xf numFmtId="183" fontId="10" fillId="0" borderId="12" xfId="0" applyNumberFormat="1" applyFont="1" applyFill="1" applyBorder="1" applyAlignment="1">
      <alignment horizontal="right" vertical="center"/>
    </xf>
    <xf numFmtId="183" fontId="18" fillId="0" borderId="37" xfId="0" applyNumberFormat="1" applyFont="1" applyFill="1" applyBorder="1" applyAlignment="1">
      <alignment horizontal="right" vertical="center"/>
    </xf>
    <xf numFmtId="183" fontId="10" fillId="0" borderId="6" xfId="0" applyNumberFormat="1" applyFont="1" applyFill="1" applyBorder="1" applyAlignment="1">
      <alignment horizontal="right" vertical="center"/>
    </xf>
    <xf numFmtId="0" fontId="10" fillId="0" borderId="21" xfId="0" applyFont="1" applyFill="1" applyBorder="1" applyAlignment="1">
      <alignment vertical="center"/>
    </xf>
    <xf numFmtId="0" fontId="10" fillId="0" borderId="14" xfId="0" applyFont="1" applyFill="1" applyBorder="1" applyAlignment="1">
      <alignment vertical="center"/>
    </xf>
    <xf numFmtId="183" fontId="18" fillId="0" borderId="36" xfId="0" applyNumberFormat="1" applyFont="1" applyFill="1" applyBorder="1" applyAlignment="1">
      <alignment horizontal="right" vertical="center"/>
    </xf>
    <xf numFmtId="0" fontId="10" fillId="0" borderId="18" xfId="0" applyFont="1" applyFill="1" applyBorder="1" applyAlignment="1">
      <alignment horizontal="left" vertical="center"/>
    </xf>
    <xf numFmtId="0" fontId="10" fillId="0" borderId="3" xfId="0" applyFont="1" applyFill="1" applyBorder="1" applyAlignment="1">
      <alignment horizontal="left" vertical="center"/>
    </xf>
    <xf numFmtId="0" fontId="10" fillId="0" borderId="36"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38" xfId="0" applyFont="1" applyFill="1" applyBorder="1" applyAlignment="1">
      <alignment horizontal="center" vertical="center"/>
    </xf>
    <xf numFmtId="0" fontId="10" fillId="0" borderId="36" xfId="0" applyFont="1" applyBorder="1" applyAlignment="1">
      <alignment horizontal="center" vertical="center"/>
    </xf>
    <xf numFmtId="0" fontId="0" fillId="0" borderId="38" xfId="0" applyBorder="1" applyAlignment="1">
      <alignment horizontal="center" vertical="center"/>
    </xf>
    <xf numFmtId="0" fontId="3" fillId="2" borderId="55"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36" xfId="0" applyFont="1" applyFill="1" applyBorder="1" applyAlignment="1">
      <alignment horizontal="justify" vertical="center" wrapText="1"/>
    </xf>
    <xf numFmtId="0" fontId="3" fillId="2" borderId="17" xfId="0" applyFont="1" applyFill="1" applyBorder="1" applyAlignment="1">
      <alignment horizontal="justify" vertical="center" wrapText="1"/>
    </xf>
    <xf numFmtId="0" fontId="10" fillId="2" borderId="36" xfId="0" applyFont="1" applyFill="1" applyBorder="1" applyAlignment="1">
      <alignment horizontal="center" vertical="center"/>
    </xf>
    <xf numFmtId="0" fontId="0" fillId="2" borderId="38" xfId="0" applyFill="1" applyBorder="1" applyAlignment="1">
      <alignment horizontal="center" vertical="center"/>
    </xf>
    <xf numFmtId="0" fontId="5" fillId="2" borderId="0" xfId="0" applyFont="1" applyFill="1" applyAlignment="1">
      <alignment vertical="center"/>
    </xf>
  </cellXfs>
  <cellStyles count="4">
    <cellStyle name="桁区切り" xfId="1" builtinId="6"/>
    <cellStyle name="桁区切り 2" xfId="2"/>
    <cellStyle name="標準" xfId="0" builtinId="0" customBuiltin="1"/>
    <cellStyle name="標準 2" xfId="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1025524</xdr:colOff>
      <xdr:row>2</xdr:row>
      <xdr:rowOff>219076</xdr:rowOff>
    </xdr:from>
    <xdr:ext cx="2765425" cy="3543300"/>
    <xdr:sp macro="" textlink="">
      <xdr:nvSpPr>
        <xdr:cNvPr id="3" name="テキスト ボックス 2">
          <a:extLst>
            <a:ext uri="{FF2B5EF4-FFF2-40B4-BE49-F238E27FC236}"/>
          </a:extLst>
        </xdr:cNvPr>
        <xdr:cNvSpPr txBox="1"/>
      </xdr:nvSpPr>
      <xdr:spPr>
        <a:xfrm>
          <a:off x="8807449" y="1219201"/>
          <a:ext cx="2765425" cy="35433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oAutofit/>
        </a:bodyPr>
        <a:lstStyle/>
        <a:p>
          <a:pPr>
            <a:lnSpc>
              <a:spcPts val="1700"/>
            </a:lnSpc>
          </a:pPr>
          <a:r>
            <a:rPr kumimoji="1" lang="en-US" altLang="ja-JP" sz="1050">
              <a:latin typeface="メイリオ"/>
              <a:ea typeface="メイリオ"/>
              <a:cs typeface="メイリオ"/>
            </a:rPr>
            <a:t>○</a:t>
          </a:r>
          <a:r>
            <a:rPr kumimoji="1" lang="ja-JP" altLang="en-US" sz="1050">
              <a:latin typeface="メイリオ"/>
              <a:ea typeface="メイリオ"/>
              <a:cs typeface="メイリオ"/>
            </a:rPr>
            <a:t>資源の種類</a:t>
          </a:r>
          <a:endParaRPr kumimoji="1" lang="en-US" altLang="ja-JP" sz="1050">
            <a:latin typeface="メイリオ"/>
            <a:ea typeface="メイリオ"/>
            <a:cs typeface="メイリオ"/>
          </a:endParaRPr>
        </a:p>
        <a:p>
          <a:pPr>
            <a:lnSpc>
              <a:spcPts val="1700"/>
            </a:lnSpc>
          </a:pPr>
          <a:r>
            <a:rPr kumimoji="1" lang="ja-JP" altLang="en-US" sz="1050">
              <a:latin typeface="メイリオ"/>
              <a:ea typeface="メイリオ"/>
              <a:cs typeface="メイリオ"/>
            </a:rPr>
            <a:t>　・金属（鉄、アルミ、銅、鉛等）</a:t>
          </a:r>
          <a:endParaRPr kumimoji="1" lang="en-US" altLang="ja-JP" sz="1050">
            <a:latin typeface="メイリオ"/>
            <a:ea typeface="メイリオ"/>
            <a:cs typeface="メイリオ"/>
          </a:endParaRPr>
        </a:p>
        <a:p>
          <a:pPr>
            <a:lnSpc>
              <a:spcPts val="1700"/>
            </a:lnSpc>
          </a:pPr>
          <a:r>
            <a:rPr kumimoji="1" lang="ja-JP" altLang="en-US" sz="1050">
              <a:latin typeface="メイリオ"/>
              <a:ea typeface="メイリオ"/>
              <a:cs typeface="メイリオ"/>
            </a:rPr>
            <a:t>　・プラスチック（種類ごと）</a:t>
          </a:r>
          <a:endParaRPr kumimoji="1" lang="en-US" altLang="ja-JP" sz="1050">
            <a:latin typeface="メイリオ"/>
            <a:ea typeface="メイリオ"/>
            <a:cs typeface="メイリオ"/>
          </a:endParaRPr>
        </a:p>
        <a:p>
          <a:pPr>
            <a:lnSpc>
              <a:spcPts val="1700"/>
            </a:lnSpc>
          </a:pPr>
          <a:r>
            <a:rPr kumimoji="1" lang="ja-JP" altLang="en-US" sz="1050">
              <a:latin typeface="メイリオ"/>
              <a:ea typeface="メイリオ"/>
              <a:cs typeface="メイリオ"/>
            </a:rPr>
            <a:t>　・ゴム</a:t>
          </a:r>
          <a:endParaRPr kumimoji="1" lang="en-US" altLang="ja-JP" sz="1050">
            <a:latin typeface="メイリオ"/>
            <a:ea typeface="メイリオ"/>
            <a:cs typeface="メイリオ"/>
          </a:endParaRPr>
        </a:p>
        <a:p>
          <a:pPr>
            <a:lnSpc>
              <a:spcPts val="1700"/>
            </a:lnSpc>
          </a:pPr>
          <a:r>
            <a:rPr kumimoji="1" lang="ja-JP" altLang="en-US" sz="1050">
              <a:latin typeface="メイリオ"/>
              <a:ea typeface="メイリオ"/>
              <a:cs typeface="メイリオ"/>
            </a:rPr>
            <a:t>　・セメント</a:t>
          </a:r>
          <a:endParaRPr kumimoji="1" lang="en-US" altLang="ja-JP" sz="1050">
            <a:latin typeface="メイリオ"/>
            <a:ea typeface="メイリオ"/>
            <a:cs typeface="メイリオ"/>
          </a:endParaRPr>
        </a:p>
        <a:p>
          <a:pPr>
            <a:lnSpc>
              <a:spcPts val="1700"/>
            </a:lnSpc>
          </a:pPr>
          <a:r>
            <a:rPr kumimoji="1" lang="ja-JP" altLang="en-US" sz="1050">
              <a:latin typeface="メイリオ"/>
              <a:ea typeface="メイリオ"/>
              <a:cs typeface="メイリオ"/>
            </a:rPr>
            <a:t>　・ガラス</a:t>
          </a:r>
          <a:endParaRPr kumimoji="1" lang="en-US" altLang="ja-JP" sz="1050">
            <a:latin typeface="メイリオ"/>
            <a:ea typeface="メイリオ"/>
            <a:cs typeface="メイリオ"/>
          </a:endParaRPr>
        </a:p>
        <a:p>
          <a:pPr>
            <a:lnSpc>
              <a:spcPts val="1700"/>
            </a:lnSpc>
          </a:pPr>
          <a:r>
            <a:rPr kumimoji="1" lang="ja-JP" altLang="en-US" sz="1050">
              <a:latin typeface="メイリオ"/>
              <a:ea typeface="メイリオ"/>
              <a:cs typeface="メイリオ"/>
            </a:rPr>
            <a:t>　・木材</a:t>
          </a:r>
          <a:endParaRPr kumimoji="1" lang="en-US" altLang="ja-JP" sz="1050">
            <a:latin typeface="メイリオ"/>
            <a:ea typeface="メイリオ"/>
            <a:cs typeface="メイリオ"/>
          </a:endParaRPr>
        </a:p>
        <a:p>
          <a:pPr>
            <a:lnSpc>
              <a:spcPts val="1700"/>
            </a:lnSpc>
          </a:pPr>
          <a:r>
            <a:rPr kumimoji="1" lang="ja-JP" altLang="en-US" sz="1050">
              <a:latin typeface="メイリオ"/>
              <a:ea typeface="メイリオ"/>
              <a:cs typeface="メイリオ"/>
            </a:rPr>
            <a:t>　・紙（用紙も含む）</a:t>
          </a:r>
          <a:endParaRPr kumimoji="1" lang="en-US" altLang="ja-JP" sz="1050">
            <a:latin typeface="メイリオ"/>
            <a:ea typeface="メイリオ"/>
            <a:cs typeface="メイリオ"/>
          </a:endParaRPr>
        </a:p>
        <a:p>
          <a:pPr>
            <a:lnSpc>
              <a:spcPts val="1700"/>
            </a:lnSpc>
          </a:pPr>
          <a:r>
            <a:rPr kumimoji="1" lang="ja-JP" altLang="en-US" sz="1050">
              <a:latin typeface="メイリオ"/>
              <a:ea typeface="メイリオ"/>
              <a:cs typeface="メイリオ"/>
            </a:rPr>
            <a:t>　・農産物</a:t>
          </a:r>
          <a:endParaRPr kumimoji="1" lang="en-US" altLang="ja-JP" sz="1050">
            <a:latin typeface="メイリオ"/>
            <a:ea typeface="メイリオ"/>
            <a:cs typeface="メイリオ"/>
          </a:endParaRPr>
        </a:p>
        <a:p>
          <a:pPr>
            <a:lnSpc>
              <a:spcPts val="1700"/>
            </a:lnSpc>
          </a:pPr>
          <a:r>
            <a:rPr kumimoji="1" lang="ja-JP" altLang="en-US" sz="1050">
              <a:latin typeface="メイリオ"/>
              <a:ea typeface="メイリオ"/>
              <a:cs typeface="メイリオ"/>
            </a:rPr>
            <a:t>　・水　　等</a:t>
          </a:r>
          <a:endParaRPr kumimoji="1" lang="en-US" altLang="ja-JP" sz="1050">
            <a:latin typeface="メイリオ"/>
            <a:ea typeface="メイリオ"/>
            <a:cs typeface="メイリオ"/>
          </a:endParaRPr>
        </a:p>
        <a:p>
          <a:pPr>
            <a:lnSpc>
              <a:spcPts val="1700"/>
            </a:lnSpc>
          </a:pPr>
          <a:endParaRPr kumimoji="1" lang="en-US" altLang="ja-JP" sz="1050">
            <a:latin typeface="メイリオ"/>
            <a:ea typeface="メイリオ"/>
            <a:cs typeface="メイリオ"/>
          </a:endParaRPr>
        </a:p>
        <a:p>
          <a:pPr>
            <a:lnSpc>
              <a:spcPts val="1600"/>
            </a:lnSpc>
          </a:pPr>
          <a:r>
            <a:rPr kumimoji="1" lang="en-US" altLang="ja-JP" sz="1050">
              <a:latin typeface="メイリオ"/>
              <a:ea typeface="メイリオ"/>
              <a:cs typeface="メイリオ"/>
            </a:rPr>
            <a:t>○</a:t>
          </a:r>
          <a:r>
            <a:rPr kumimoji="1" lang="ja-JP" altLang="en-US" sz="1050">
              <a:latin typeface="メイリオ"/>
              <a:ea typeface="メイリオ"/>
              <a:cs typeface="メイリオ"/>
            </a:rPr>
            <a:t>使用時の状態</a:t>
          </a:r>
          <a:endParaRPr kumimoji="1" lang="en-US" altLang="ja-JP" sz="1050">
            <a:latin typeface="メイリオ"/>
            <a:ea typeface="メイリオ"/>
            <a:cs typeface="メイリオ"/>
          </a:endParaRPr>
        </a:p>
        <a:p>
          <a:pPr>
            <a:lnSpc>
              <a:spcPts val="1700"/>
            </a:lnSpc>
          </a:pPr>
          <a:r>
            <a:rPr kumimoji="1" lang="ja-JP" altLang="en-US" sz="1050">
              <a:latin typeface="メイリオ"/>
              <a:ea typeface="メイリオ"/>
              <a:cs typeface="メイリオ"/>
            </a:rPr>
            <a:t>　・部品、半製品、製品、商品</a:t>
          </a:r>
          <a:endParaRPr kumimoji="1" lang="en-US" altLang="ja-JP" sz="1050">
            <a:latin typeface="メイリオ"/>
            <a:ea typeface="メイリオ"/>
            <a:cs typeface="メイリオ"/>
          </a:endParaRPr>
        </a:p>
        <a:p>
          <a:pPr>
            <a:lnSpc>
              <a:spcPts val="1600"/>
            </a:lnSpc>
          </a:pPr>
          <a:r>
            <a:rPr kumimoji="1" lang="ja-JP" altLang="en-US" sz="1050">
              <a:latin typeface="メイリオ"/>
              <a:ea typeface="メイリオ"/>
              <a:cs typeface="メイリオ"/>
            </a:rPr>
            <a:t>　・原材料、補助材料、容器包装材　　等</a:t>
          </a:r>
          <a:endParaRPr kumimoji="1" lang="en-US" altLang="ja-JP" sz="1050">
            <a:latin typeface="メイリオ"/>
            <a:ea typeface="メイリオ"/>
            <a:cs typeface="メイリオ"/>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master\&#20849;&#26377;\&#9679;EA21&#20849;&#36890;\2015&#24180;&#24230;&#12288;&#29872;&#22659;&#30465;Eco-CRIP\00&#23455;&#26045;&#35201;&#38936;&#31561;\&#22577;&#21578;&#27096;&#24335;&#65288;H27&#65289;A-2-1_&#20107;&#26989;&#32773;CO2&#25490;&#20986;&#21450;&#12403;&#21066;&#28187;&#37327;&#31561;&#65288;Eco-CRIP&#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マスタ"/>
      <sheetName val="表０各種費用と使用量の月毎の入力表"/>
      <sheetName val="表１－１経費と使用量の総括表"/>
      <sheetName val="表１－２経費の年間集計表"/>
      <sheetName val="表１－３消費量の年間集計表"/>
      <sheetName val="表２と表３電気料金分析と経済効果"/>
      <sheetName val="表４電気等の使用場所と用途"/>
      <sheetName val="表５年間電気使用量とCO2削減量"/>
      <sheetName val="表６取組計画"/>
      <sheetName val="表７取組に必要な費用"/>
      <sheetName val="表８取組開示の役割"/>
      <sheetName val="表９研修会"/>
      <sheetName val="表１０環境方針"/>
      <sheetName val="表１１CO2削減目標"/>
      <sheetName val="表１２取組結果"/>
      <sheetName val="表１３取組結果の評価分析"/>
      <sheetName val="報告様式Ａ－２"/>
    </sheetNames>
    <sheetDataSet>
      <sheetData sheetId="0"/>
      <sheetData sheetId="1">
        <row r="4">
          <cell r="A4" t="str">
            <v>北海道電力株式会社</v>
          </cell>
          <cell r="B4">
            <v>0.68800000000000006</v>
          </cell>
          <cell r="D4">
            <v>2013</v>
          </cell>
          <cell r="H4">
            <v>4</v>
          </cell>
        </row>
        <row r="5">
          <cell r="A5" t="str">
            <v>東北電力株式会社</v>
          </cell>
          <cell r="B5">
            <v>0.6</v>
          </cell>
          <cell r="D5">
            <v>2014</v>
          </cell>
          <cell r="H5">
            <v>5</v>
          </cell>
        </row>
        <row r="6">
          <cell r="A6" t="str">
            <v>東京電力株式会社</v>
          </cell>
          <cell r="B6">
            <v>0.52500000000000002</v>
          </cell>
          <cell r="H6">
            <v>6</v>
          </cell>
        </row>
        <row r="7">
          <cell r="A7" t="str">
            <v>中部電力株式会社</v>
          </cell>
          <cell r="B7">
            <v>0.51600000000000001</v>
          </cell>
          <cell r="H7">
            <v>7</v>
          </cell>
        </row>
        <row r="8">
          <cell r="A8" t="str">
            <v>北陸電力株式会社</v>
          </cell>
          <cell r="B8">
            <v>0.66299999999999992</v>
          </cell>
          <cell r="H8">
            <v>8</v>
          </cell>
        </row>
        <row r="9">
          <cell r="A9" t="str">
            <v>関西電力株式会社</v>
          </cell>
          <cell r="B9">
            <v>0.51400000000000001</v>
          </cell>
          <cell r="H9">
            <v>9</v>
          </cell>
        </row>
        <row r="10">
          <cell r="A10" t="str">
            <v>中国電力株式会社</v>
          </cell>
          <cell r="B10">
            <v>0.7380000000000001</v>
          </cell>
          <cell r="H10">
            <v>10</v>
          </cell>
        </row>
        <row r="11">
          <cell r="A11" t="str">
            <v>四国電力株式会社</v>
          </cell>
          <cell r="B11">
            <v>0.7</v>
          </cell>
          <cell r="H11">
            <v>11</v>
          </cell>
        </row>
        <row r="12">
          <cell r="A12" t="str">
            <v>九州電力株式会社</v>
          </cell>
          <cell r="B12">
            <v>0.61199999999999999</v>
          </cell>
          <cell r="H12">
            <v>12</v>
          </cell>
        </row>
        <row r="13">
          <cell r="A13" t="str">
            <v>沖縄電力株式会社</v>
          </cell>
          <cell r="B13">
            <v>0.90300000000000002</v>
          </cell>
          <cell r="H13">
            <v>1</v>
          </cell>
        </row>
        <row r="14">
          <cell r="A14" t="str">
            <v>イーレックス株式会社</v>
          </cell>
          <cell r="B14">
            <v>0.60299999999999998</v>
          </cell>
          <cell r="H14">
            <v>2</v>
          </cell>
        </row>
        <row r="15">
          <cell r="A15" t="str">
            <v>一般財団法人中之条電力</v>
          </cell>
          <cell r="B15">
            <v>0.51300000000000001</v>
          </cell>
          <cell r="H15">
            <v>3</v>
          </cell>
        </row>
        <row r="16">
          <cell r="A16" t="str">
            <v>一般社団法人電力託送代行機構</v>
          </cell>
          <cell r="B16">
            <v>0.39700000000000002</v>
          </cell>
        </row>
        <row r="17">
          <cell r="A17" t="str">
            <v>出光グリーンパワー株式会社</v>
          </cell>
          <cell r="B17">
            <v>8.6000000000000007E-2</v>
          </cell>
        </row>
        <row r="18">
          <cell r="A18" t="str">
            <v>伊藤忠エネクス株式会社</v>
          </cell>
          <cell r="B18">
            <v>0.67599999999999993</v>
          </cell>
        </row>
        <row r="19">
          <cell r="A19" t="str">
            <v>エネサーブ株式会社</v>
          </cell>
          <cell r="B19">
            <v>0.61599999999999999</v>
          </cell>
        </row>
        <row r="20">
          <cell r="A20" t="str">
            <v>荏原環境プラント株式会社</v>
          </cell>
          <cell r="B20">
            <v>0.45600000000000002</v>
          </cell>
        </row>
        <row r="21">
          <cell r="A21" t="str">
            <v>王子製紙株式会社</v>
          </cell>
          <cell r="B21">
            <v>0.47499999999999998</v>
          </cell>
        </row>
        <row r="22">
          <cell r="A22" t="str">
            <v>オリックス株式会社</v>
          </cell>
          <cell r="B22">
            <v>0.76200000000000001</v>
          </cell>
        </row>
        <row r="23">
          <cell r="A23" t="str">
            <v>株式会社イーセル</v>
          </cell>
          <cell r="B23">
            <v>0.38600000000000001</v>
          </cell>
        </row>
        <row r="24">
          <cell r="A24" t="str">
            <v>株式会社うなかみの大地</v>
          </cell>
          <cell r="B24">
            <v>0.24600000000000002</v>
          </cell>
        </row>
        <row r="25">
          <cell r="A25" t="str">
            <v>株式会社エヌパワー</v>
          </cell>
          <cell r="B25">
            <v>0.47600000000000003</v>
          </cell>
        </row>
        <row r="26">
          <cell r="A26" t="str">
            <v>株式会社エネット</v>
          </cell>
          <cell r="B26">
            <v>0.42899999999999999</v>
          </cell>
        </row>
        <row r="27">
          <cell r="A27" t="str">
            <v>株式会社Ｆ－Ｐｏｗｅｒ</v>
          </cell>
          <cell r="B27">
            <v>0.52500000000000002</v>
          </cell>
        </row>
        <row r="28">
          <cell r="A28" t="str">
            <v>株式会社グローバルエンジニアリング</v>
          </cell>
          <cell r="B28">
            <v>0.60899999999999999</v>
          </cell>
        </row>
        <row r="29">
          <cell r="A29" t="str">
            <v>株式会社ケーキュービック</v>
          </cell>
          <cell r="B29">
            <v>3.9E-2</v>
          </cell>
        </row>
        <row r="30">
          <cell r="A30" t="str">
            <v>株式会社CNOパワーソリューションズ</v>
          </cell>
          <cell r="B30">
            <v>0.62</v>
          </cell>
        </row>
        <row r="31">
          <cell r="A31" t="str">
            <v>株式会社Ｇ－Ｐｏｗｅｒ</v>
          </cell>
          <cell r="B31">
            <v>0.441</v>
          </cell>
        </row>
        <row r="32">
          <cell r="A32" t="str">
            <v>株式会社トヨタタービンアンドシステム</v>
          </cell>
          <cell r="B32">
            <v>0.45899999999999996</v>
          </cell>
        </row>
        <row r="33">
          <cell r="A33" t="str">
            <v>株式会社南和</v>
          </cell>
          <cell r="B33">
            <v>0.59100000000000008</v>
          </cell>
        </row>
        <row r="34">
          <cell r="A34" t="str">
            <v>株式会社日本セレモニー</v>
          </cell>
          <cell r="B34">
            <v>0.79699999999999993</v>
          </cell>
        </row>
        <row r="35">
          <cell r="A35" t="str">
            <v>株式会社V-Power</v>
          </cell>
          <cell r="B35">
            <v>0.20799999999999999</v>
          </cell>
        </row>
        <row r="36">
          <cell r="A36" t="str">
            <v>株式会社フォレストパワー</v>
          </cell>
          <cell r="B36">
            <v>0.14599999999999999</v>
          </cell>
        </row>
        <row r="37">
          <cell r="A37" t="str">
            <v>株式会社ベイサイドエナジー</v>
          </cell>
          <cell r="B37">
            <v>0.627</v>
          </cell>
        </row>
        <row r="38">
          <cell r="A38" t="str">
            <v>サミットエナジー株式会社</v>
          </cell>
          <cell r="B38">
            <v>0.438</v>
          </cell>
        </row>
        <row r="39">
          <cell r="A39" t="str">
            <v>ＪＸ日鉱日石エネルギー株式会社</v>
          </cell>
          <cell r="B39">
            <v>0.36699999999999999</v>
          </cell>
        </row>
        <row r="40">
          <cell r="A40" t="str">
            <v>ＪＥＮホールディングス株式会社</v>
          </cell>
          <cell r="B40">
            <v>0.49399999999999999</v>
          </cell>
        </row>
        <row r="41">
          <cell r="A41" t="str">
            <v>志賀高原リゾート開発株式会社</v>
          </cell>
          <cell r="B41">
            <v>0.312</v>
          </cell>
        </row>
        <row r="42">
          <cell r="A42" t="str">
            <v>シナネン株式会社</v>
          </cell>
          <cell r="B42">
            <v>0.45199999999999996</v>
          </cell>
        </row>
        <row r="43">
          <cell r="A43" t="str">
            <v>昭和シェル石油株式会社</v>
          </cell>
          <cell r="B43">
            <v>0.36699999999999999</v>
          </cell>
        </row>
        <row r="44">
          <cell r="A44" t="str">
            <v>新日鉄住金エンジニアリング株式会社</v>
          </cell>
          <cell r="B44">
            <v>0.65500000000000003</v>
          </cell>
        </row>
        <row r="45">
          <cell r="A45" t="str">
            <v>泉北天然ガス発電株式会社</v>
          </cell>
          <cell r="B45">
            <v>0.38800000000000001</v>
          </cell>
        </row>
        <row r="46">
          <cell r="A46" t="str">
            <v>ダイヤモンドパワー株式会社</v>
          </cell>
          <cell r="B46">
            <v>0.43099999999999999</v>
          </cell>
        </row>
        <row r="47">
          <cell r="A47" t="str">
            <v>テス・エンジニアリング株式会社</v>
          </cell>
          <cell r="B47">
            <v>0.49399999999999999</v>
          </cell>
        </row>
        <row r="48">
          <cell r="A48" t="str">
            <v>東京エコサービス株式会社</v>
          </cell>
          <cell r="B48">
            <v>9.1999999999999998E-2</v>
          </cell>
        </row>
        <row r="49">
          <cell r="A49" t="str">
            <v>日産自動車株式会社</v>
          </cell>
          <cell r="B49">
            <v>0.41699999999999998</v>
          </cell>
        </row>
        <row r="50">
          <cell r="A50" t="str">
            <v>日本アルファ電力株式会社</v>
          </cell>
          <cell r="B50">
            <v>0</v>
          </cell>
        </row>
        <row r="51">
          <cell r="A51" t="str">
            <v>日本テクノ株式会社</v>
          </cell>
          <cell r="B51">
            <v>0.50800000000000001</v>
          </cell>
        </row>
        <row r="52">
          <cell r="A52" t="str">
            <v>日本ロジテック協同組合</v>
          </cell>
          <cell r="B52">
            <v>0.48599999999999999</v>
          </cell>
        </row>
        <row r="53">
          <cell r="A53" t="str">
            <v>パナソニック株式会社</v>
          </cell>
          <cell r="B53">
            <v>0.49799999999999994</v>
          </cell>
        </row>
        <row r="54">
          <cell r="A54" t="str">
            <v>富士フイルム株式会社</v>
          </cell>
          <cell r="B54">
            <v>0.51</v>
          </cell>
        </row>
        <row r="55">
          <cell r="A55" t="str">
            <v>プレミアムグリーンパワー株式会社</v>
          </cell>
          <cell r="B55">
            <v>1.8000000000000002E-2</v>
          </cell>
        </row>
        <row r="56">
          <cell r="A56" t="str">
            <v>丸紅株式会社</v>
          </cell>
          <cell r="B56">
            <v>0.378</v>
          </cell>
        </row>
        <row r="57">
          <cell r="A57" t="str">
            <v>ミツウロコグリーンエネルギー株式会社</v>
          </cell>
          <cell r="B57">
            <v>0.36599999999999999</v>
          </cell>
        </row>
        <row r="58">
          <cell r="A58" t="str">
            <v>リエスパワー株式会社</v>
          </cell>
          <cell r="B58">
            <v>0.48399999999999999</v>
          </cell>
        </row>
        <row r="59">
          <cell r="A59" t="str">
            <v>代替値</v>
          </cell>
          <cell r="B59">
            <v>0.55000000000000004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32"/>
  <sheetViews>
    <sheetView showGridLines="0" tabSelected="1" view="pageBreakPreview" zoomScaleNormal="100" zoomScaleSheetLayoutView="100" workbookViewId="0"/>
  </sheetViews>
  <sheetFormatPr defaultColWidth="12.6640625" defaultRowHeight="18.75" x14ac:dyDescent="0.45"/>
  <cols>
    <col min="1" max="3" width="3.77734375" style="43" customWidth="1"/>
    <col min="4" max="4" width="12.88671875" style="43" customWidth="1"/>
    <col min="5" max="8" width="7.109375" style="43" customWidth="1"/>
    <col min="9" max="12" width="10.77734375" style="43" customWidth="1"/>
    <col min="13" max="14" width="12.6640625" style="43"/>
    <col min="15" max="15" width="12.6640625" style="43" customWidth="1"/>
    <col min="16" max="16384" width="12.6640625" style="43"/>
  </cols>
  <sheetData>
    <row r="1" spans="1:11" ht="24.95" customHeight="1" x14ac:dyDescent="0.45">
      <c r="A1" s="12" t="s">
        <v>41</v>
      </c>
      <c r="B1" s="12"/>
    </row>
    <row r="2" spans="1:11" ht="24.95" customHeight="1" x14ac:dyDescent="0.45">
      <c r="A2" s="12"/>
      <c r="B2" s="232" t="s">
        <v>178</v>
      </c>
    </row>
    <row r="3" spans="1:11" s="44" customFormat="1" ht="18" customHeight="1" x14ac:dyDescent="0.45">
      <c r="C3" s="52" t="s">
        <v>99</v>
      </c>
    </row>
    <row r="4" spans="1:11" s="44" customFormat="1" ht="18" customHeight="1" x14ac:dyDescent="0.45">
      <c r="C4" s="52" t="s">
        <v>182</v>
      </c>
    </row>
    <row r="5" spans="1:11" s="44" customFormat="1" ht="18" customHeight="1" x14ac:dyDescent="0.45">
      <c r="C5" s="52" t="s">
        <v>179</v>
      </c>
    </row>
    <row r="6" spans="1:11" ht="18" customHeight="1" x14ac:dyDescent="0.45">
      <c r="C6" s="52" t="s">
        <v>224</v>
      </c>
      <c r="D6" s="12"/>
      <c r="E6" s="12"/>
      <c r="F6" s="12"/>
      <c r="G6" s="12"/>
      <c r="H6" s="44"/>
      <c r="I6" s="44"/>
      <c r="J6" s="44"/>
      <c r="K6" s="44"/>
    </row>
    <row r="7" spans="1:11" ht="18" customHeight="1" x14ac:dyDescent="0.45">
      <c r="C7" s="51" t="s">
        <v>72</v>
      </c>
      <c r="D7" s="52" t="s">
        <v>180</v>
      </c>
      <c r="E7" s="12"/>
      <c r="F7" s="12"/>
      <c r="G7" s="12"/>
      <c r="H7" s="44"/>
      <c r="I7" s="44"/>
      <c r="J7" s="44"/>
      <c r="K7" s="44"/>
    </row>
    <row r="8" spans="1:11" ht="18" customHeight="1" x14ac:dyDescent="0.45">
      <c r="C8" s="51" t="s">
        <v>74</v>
      </c>
      <c r="D8" s="52" t="s">
        <v>160</v>
      </c>
      <c r="E8" s="52"/>
      <c r="F8" s="12"/>
      <c r="G8" s="12"/>
      <c r="H8" s="44"/>
      <c r="I8" s="44"/>
      <c r="J8" s="44"/>
      <c r="K8" s="44"/>
    </row>
    <row r="9" spans="1:11" ht="18" customHeight="1" x14ac:dyDescent="0.45">
      <c r="C9" s="51" t="s">
        <v>72</v>
      </c>
      <c r="D9" s="52" t="s">
        <v>175</v>
      </c>
      <c r="E9" s="52"/>
      <c r="F9" s="12"/>
      <c r="G9" s="12"/>
      <c r="H9" s="44"/>
      <c r="I9" s="44"/>
      <c r="J9" s="44"/>
      <c r="K9" s="44"/>
    </row>
    <row r="10" spans="1:11" ht="18" customHeight="1" x14ac:dyDescent="0.45">
      <c r="C10" s="51" t="s">
        <v>72</v>
      </c>
      <c r="D10" s="52" t="s">
        <v>87</v>
      </c>
      <c r="E10" s="52"/>
      <c r="F10" s="12"/>
      <c r="G10" s="12"/>
      <c r="H10" s="44"/>
      <c r="I10" s="44"/>
      <c r="J10" s="44"/>
      <c r="K10" s="44"/>
    </row>
    <row r="11" spans="1:11" ht="18" customHeight="1" x14ac:dyDescent="0.45">
      <c r="C11" s="51" t="s">
        <v>72</v>
      </c>
      <c r="D11" s="52" t="s">
        <v>161</v>
      </c>
      <c r="E11" s="52"/>
      <c r="F11" s="12"/>
      <c r="G11" s="12"/>
      <c r="H11" s="44"/>
      <c r="I11" s="44"/>
      <c r="J11" s="44"/>
      <c r="K11" s="44"/>
    </row>
    <row r="12" spans="1:11" ht="18" customHeight="1" x14ac:dyDescent="0.45">
      <c r="C12" s="51" t="s">
        <v>72</v>
      </c>
      <c r="D12" s="52" t="s">
        <v>162</v>
      </c>
      <c r="E12" s="52"/>
      <c r="F12" s="12"/>
      <c r="G12" s="12"/>
      <c r="H12" s="44"/>
      <c r="I12" s="44"/>
      <c r="J12" s="44"/>
      <c r="K12" s="44"/>
    </row>
    <row r="13" spans="1:11" ht="18" customHeight="1" x14ac:dyDescent="0.45">
      <c r="C13" s="51" t="s">
        <v>72</v>
      </c>
      <c r="D13" s="52" t="s">
        <v>90</v>
      </c>
      <c r="E13" s="52"/>
      <c r="F13" s="12"/>
      <c r="G13" s="12"/>
      <c r="H13" s="44"/>
      <c r="I13" s="44"/>
      <c r="J13" s="44"/>
      <c r="K13" s="44"/>
    </row>
    <row r="14" spans="1:11" ht="18" customHeight="1" x14ac:dyDescent="0.45">
      <c r="C14" s="51" t="s">
        <v>72</v>
      </c>
      <c r="D14" s="52" t="s">
        <v>85</v>
      </c>
      <c r="E14" s="52"/>
      <c r="F14" s="12"/>
      <c r="G14" s="12"/>
      <c r="H14" s="44"/>
      <c r="I14" s="44"/>
      <c r="J14" s="44"/>
      <c r="K14" s="44"/>
    </row>
    <row r="15" spans="1:11" ht="18" customHeight="1" x14ac:dyDescent="0.45">
      <c r="C15" s="51" t="s">
        <v>72</v>
      </c>
      <c r="D15" s="52" t="s">
        <v>86</v>
      </c>
      <c r="E15" s="52"/>
      <c r="F15" s="12"/>
      <c r="G15" s="12"/>
      <c r="H15" s="44"/>
      <c r="I15" s="44"/>
      <c r="J15" s="44"/>
      <c r="K15" s="44"/>
    </row>
    <row r="16" spans="1:11" ht="18" customHeight="1" x14ac:dyDescent="0.45">
      <c r="C16" s="51" t="s">
        <v>72</v>
      </c>
      <c r="D16" s="52" t="s">
        <v>163</v>
      </c>
      <c r="E16" s="52"/>
      <c r="F16" s="12"/>
      <c r="G16" s="12"/>
      <c r="H16" s="44"/>
      <c r="I16" s="44"/>
      <c r="J16" s="44"/>
      <c r="K16" s="44"/>
    </row>
    <row r="17" spans="2:16" ht="18" customHeight="1" x14ac:dyDescent="0.45">
      <c r="C17" s="51" t="s">
        <v>72</v>
      </c>
      <c r="D17" s="52" t="s">
        <v>222</v>
      </c>
      <c r="E17" s="52"/>
      <c r="F17" s="12"/>
      <c r="G17" s="12"/>
      <c r="H17" s="44"/>
      <c r="I17" s="44"/>
      <c r="J17" s="44"/>
      <c r="K17" s="44"/>
    </row>
    <row r="18" spans="2:16" ht="18" customHeight="1" x14ac:dyDescent="0.45">
      <c r="C18" s="51" t="s">
        <v>72</v>
      </c>
      <c r="D18" s="52" t="s">
        <v>223</v>
      </c>
      <c r="E18" s="52"/>
      <c r="F18" s="12"/>
      <c r="G18" s="12"/>
      <c r="H18" s="44"/>
      <c r="I18" s="44"/>
      <c r="J18" s="44"/>
      <c r="K18" s="44"/>
    </row>
    <row r="19" spans="2:16" s="44" customFormat="1" ht="18" customHeight="1" x14ac:dyDescent="0.45">
      <c r="C19" s="52"/>
    </row>
    <row r="20" spans="2:16" ht="18" customHeight="1" x14ac:dyDescent="0.45">
      <c r="B20" s="12" t="s">
        <v>94</v>
      </c>
      <c r="C20" s="12"/>
      <c r="D20" s="12"/>
      <c r="E20" s="12"/>
      <c r="F20" s="12"/>
      <c r="G20" s="12"/>
      <c r="H20" s="44"/>
      <c r="I20" s="44"/>
      <c r="J20" s="44"/>
      <c r="K20" s="44"/>
    </row>
    <row r="21" spans="2:16" s="44" customFormat="1" ht="18" customHeight="1" thickBot="1" x14ac:dyDescent="0.5">
      <c r="C21" s="66" t="s">
        <v>225</v>
      </c>
      <c r="D21" s="52"/>
      <c r="E21" s="33"/>
      <c r="F21" s="33"/>
      <c r="G21" s="33"/>
      <c r="H21" s="33"/>
      <c r="I21" s="33"/>
      <c r="J21" s="33"/>
      <c r="K21" s="33"/>
      <c r="L21" s="33"/>
      <c r="M21" s="33"/>
      <c r="N21" s="33"/>
      <c r="O21" s="33"/>
      <c r="P21" s="33"/>
    </row>
    <row r="22" spans="2:16" s="44" customFormat="1" ht="18" customHeight="1" thickBot="1" x14ac:dyDescent="0.5">
      <c r="D22" s="71" t="s">
        <v>58</v>
      </c>
      <c r="E22" s="231"/>
      <c r="F22" s="94" t="s">
        <v>111</v>
      </c>
      <c r="G22" s="231"/>
      <c r="H22" s="99" t="s">
        <v>112</v>
      </c>
    </row>
    <row r="23" spans="2:16" s="44" customFormat="1" ht="18" customHeight="1" thickBot="1" x14ac:dyDescent="0.5">
      <c r="D23" s="71" t="s">
        <v>59</v>
      </c>
      <c r="E23" s="231"/>
      <c r="F23" s="94" t="s">
        <v>111</v>
      </c>
      <c r="G23" s="231"/>
      <c r="H23" s="99" t="s">
        <v>112</v>
      </c>
    </row>
    <row r="24" spans="2:16" s="44" customFormat="1" ht="18" customHeight="1" x14ac:dyDescent="0.45">
      <c r="D24" s="71"/>
      <c r="E24" s="73" t="s">
        <v>95</v>
      </c>
      <c r="F24" s="73"/>
      <c r="G24" s="72"/>
      <c r="H24" s="35"/>
    </row>
    <row r="25" spans="2:16" s="44" customFormat="1" ht="18" customHeight="1" x14ac:dyDescent="0.45">
      <c r="D25" s="71"/>
      <c r="E25" s="73"/>
      <c r="F25" s="73"/>
      <c r="G25" s="72"/>
      <c r="H25" s="35"/>
    </row>
    <row r="26" spans="2:16" s="33" customFormat="1" ht="18" customHeight="1" x14ac:dyDescent="0.45">
      <c r="C26" s="66" t="s">
        <v>110</v>
      </c>
      <c r="D26" s="92"/>
      <c r="E26" s="2"/>
      <c r="F26" s="70"/>
      <c r="G26" s="2"/>
      <c r="H26" s="15"/>
    </row>
    <row r="27" spans="2:16" s="44" customFormat="1" ht="18" customHeight="1" x14ac:dyDescent="0.45">
      <c r="D27" s="102" t="s">
        <v>158</v>
      </c>
      <c r="E27" s="33" t="s">
        <v>191</v>
      </c>
      <c r="F27" s="33"/>
      <c r="G27" s="33"/>
      <c r="H27" s="33"/>
      <c r="I27" s="33"/>
      <c r="J27" s="33"/>
      <c r="K27" s="33"/>
      <c r="L27" s="33"/>
      <c r="M27" s="33"/>
      <c r="N27" s="33"/>
    </row>
    <row r="28" spans="2:16" s="44" customFormat="1" ht="18" customHeight="1" x14ac:dyDescent="0.45">
      <c r="D28" s="74"/>
    </row>
    <row r="29" spans="2:16" s="44" customFormat="1" ht="18" customHeight="1" x14ac:dyDescent="0.45">
      <c r="C29" s="68" t="s">
        <v>159</v>
      </c>
      <c r="F29" s="67"/>
      <c r="G29" s="67"/>
      <c r="I29" s="66"/>
      <c r="J29" s="66"/>
    </row>
    <row r="30" spans="2:16" s="44" customFormat="1" ht="18" customHeight="1" x14ac:dyDescent="0.45">
      <c r="C30" s="20"/>
      <c r="D30" s="273"/>
      <c r="E30" s="273"/>
      <c r="F30" s="273"/>
      <c r="G30" s="273"/>
      <c r="H30" s="273"/>
      <c r="I30" s="273"/>
      <c r="J30" s="273"/>
    </row>
    <row r="31" spans="2:16" s="44" customFormat="1" ht="17.25" x14ac:dyDescent="0.45"/>
    <row r="32" spans="2:16" s="44" customFormat="1" ht="17.25" x14ac:dyDescent="0.45"/>
  </sheetData>
  <mergeCells count="1">
    <mergeCell ref="D30:J30"/>
  </mergeCells>
  <phoneticPr fontId="1"/>
  <pageMargins left="0.39000000000000007" right="0.39000000000000007" top="0.39000000000000007" bottom="0.39000000000000007" header="0.39000000000000007" footer="0.39000000000000007"/>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16"/>
  <sheetViews>
    <sheetView showGridLines="0" view="pageBreakPreview" zoomScale="80" zoomScaleNormal="100" zoomScaleSheetLayoutView="80" workbookViewId="0"/>
  </sheetViews>
  <sheetFormatPr defaultColWidth="12.6640625" defaultRowHeight="18.75" x14ac:dyDescent="0.45"/>
  <cols>
    <col min="1" max="3" width="3.77734375" style="43" customWidth="1"/>
    <col min="4" max="4" width="12.6640625" style="43"/>
    <col min="5" max="5" width="7.109375" style="43" customWidth="1"/>
    <col min="6" max="20" width="9.6640625" style="43" customWidth="1"/>
    <col min="21" max="21" width="4.33203125" style="43" customWidth="1"/>
    <col min="22" max="16384" width="12.6640625" style="43"/>
  </cols>
  <sheetData>
    <row r="1" spans="2:20" ht="22.5" x14ac:dyDescent="0.45">
      <c r="B1" s="12" t="s">
        <v>71</v>
      </c>
      <c r="C1" s="12"/>
      <c r="D1" s="12"/>
      <c r="E1" s="12"/>
      <c r="F1" s="12"/>
      <c r="G1" s="12"/>
      <c r="H1" s="16"/>
      <c r="I1" s="12"/>
      <c r="J1" s="12"/>
      <c r="K1" s="44"/>
      <c r="L1" s="12"/>
      <c r="M1" s="12"/>
      <c r="N1" s="44"/>
      <c r="O1" s="12"/>
      <c r="P1" s="12"/>
      <c r="Q1" s="44"/>
      <c r="R1" s="12"/>
      <c r="S1" s="12"/>
      <c r="T1" s="44"/>
    </row>
    <row r="2" spans="2:20" s="44" customFormat="1" ht="18" customHeight="1" x14ac:dyDescent="0.45">
      <c r="C2" s="66" t="s">
        <v>100</v>
      </c>
      <c r="D2" s="46"/>
      <c r="E2" s="46"/>
      <c r="F2" s="46"/>
      <c r="G2" s="46"/>
      <c r="H2" s="46"/>
      <c r="I2" s="91"/>
      <c r="J2" s="91"/>
      <c r="K2" s="91"/>
      <c r="L2" s="91"/>
      <c r="M2" s="91"/>
      <c r="N2" s="91"/>
      <c r="O2" s="91"/>
      <c r="P2" s="91"/>
      <c r="Q2" s="91"/>
      <c r="R2" s="91"/>
      <c r="S2" s="91"/>
      <c r="T2" s="91"/>
    </row>
    <row r="3" spans="2:20" s="44" customFormat="1" ht="18" customHeight="1" x14ac:dyDescent="0.45">
      <c r="B3" s="20"/>
      <c r="C3" s="20"/>
      <c r="D3" s="65"/>
      <c r="E3" s="65"/>
      <c r="F3" s="65"/>
      <c r="G3" s="65"/>
      <c r="H3" s="65"/>
      <c r="I3" s="91"/>
      <c r="J3" s="91"/>
      <c r="K3" s="91"/>
      <c r="L3" s="91"/>
      <c r="M3" s="91"/>
      <c r="N3" s="91"/>
      <c r="O3" s="91"/>
      <c r="P3" s="91"/>
      <c r="Q3" s="91"/>
      <c r="R3" s="91"/>
      <c r="S3" s="91"/>
      <c r="T3" s="91"/>
    </row>
    <row r="4" spans="2:20" s="44" customFormat="1" ht="21.75" customHeight="1" thickBot="1" x14ac:dyDescent="0.5">
      <c r="B4" s="20"/>
      <c r="C4" s="20"/>
      <c r="D4" s="68"/>
      <c r="E4" s="68"/>
      <c r="F4" s="277" t="s">
        <v>92</v>
      </c>
      <c r="G4" s="278"/>
      <c r="H4" s="278"/>
      <c r="I4" s="278"/>
      <c r="J4" s="278"/>
      <c r="K4" s="278"/>
      <c r="L4" s="279"/>
      <c r="M4" s="279"/>
      <c r="N4" s="279"/>
      <c r="O4" s="279"/>
      <c r="P4" s="279"/>
      <c r="Q4" s="279"/>
      <c r="R4" s="279"/>
      <c r="S4" s="279"/>
      <c r="T4" s="279"/>
    </row>
    <row r="5" spans="2:20" s="44" customFormat="1" ht="36" customHeight="1" x14ac:dyDescent="0.45">
      <c r="D5" s="215" t="s">
        <v>69</v>
      </c>
      <c r="E5" s="216" t="s">
        <v>0</v>
      </c>
      <c r="F5" s="284" t="s">
        <v>107</v>
      </c>
      <c r="G5" s="285"/>
      <c r="H5" s="288"/>
      <c r="I5" s="284" t="s">
        <v>107</v>
      </c>
      <c r="J5" s="285"/>
      <c r="K5" s="288"/>
      <c r="L5" s="284" t="s">
        <v>107</v>
      </c>
      <c r="M5" s="285"/>
      <c r="N5" s="288"/>
      <c r="O5" s="284" t="s">
        <v>107</v>
      </c>
      <c r="P5" s="285"/>
      <c r="Q5" s="288"/>
      <c r="R5" s="284" t="s">
        <v>107</v>
      </c>
      <c r="S5" s="285"/>
      <c r="T5" s="286"/>
    </row>
    <row r="6" spans="2:20" s="44" customFormat="1" ht="36" customHeight="1" x14ac:dyDescent="0.45">
      <c r="D6" s="227" t="s">
        <v>269</v>
      </c>
      <c r="E6" s="213" t="s">
        <v>270</v>
      </c>
      <c r="F6" s="274"/>
      <c r="G6" s="275"/>
      <c r="H6" s="280"/>
      <c r="I6" s="274"/>
      <c r="J6" s="275"/>
      <c r="K6" s="280"/>
      <c r="L6" s="274"/>
      <c r="M6" s="275"/>
      <c r="N6" s="280"/>
      <c r="O6" s="274"/>
      <c r="P6" s="275"/>
      <c r="Q6" s="280"/>
      <c r="R6" s="274"/>
      <c r="S6" s="275"/>
      <c r="T6" s="276"/>
    </row>
    <row r="7" spans="2:20" s="44" customFormat="1" ht="36" customHeight="1" x14ac:dyDescent="0.45">
      <c r="D7" s="227" t="s">
        <v>271</v>
      </c>
      <c r="E7" s="213" t="s">
        <v>1</v>
      </c>
      <c r="F7" s="274"/>
      <c r="G7" s="275"/>
      <c r="H7" s="280"/>
      <c r="I7" s="274"/>
      <c r="J7" s="275"/>
      <c r="K7" s="280"/>
      <c r="L7" s="274"/>
      <c r="M7" s="275"/>
      <c r="N7" s="280"/>
      <c r="O7" s="274"/>
      <c r="P7" s="275"/>
      <c r="Q7" s="280"/>
      <c r="R7" s="274"/>
      <c r="S7" s="275"/>
      <c r="T7" s="276"/>
    </row>
    <row r="8" spans="2:20" s="44" customFormat="1" ht="36" customHeight="1" x14ac:dyDescent="0.45">
      <c r="D8" s="228" t="s">
        <v>272</v>
      </c>
      <c r="E8" s="213" t="s">
        <v>2</v>
      </c>
      <c r="F8" s="274"/>
      <c r="G8" s="275"/>
      <c r="H8" s="280"/>
      <c r="I8" s="274"/>
      <c r="J8" s="275"/>
      <c r="K8" s="280"/>
      <c r="L8" s="274"/>
      <c r="M8" s="275"/>
      <c r="N8" s="280"/>
      <c r="O8" s="274"/>
      <c r="P8" s="275"/>
      <c r="Q8" s="280"/>
      <c r="R8" s="274"/>
      <c r="S8" s="275"/>
      <c r="T8" s="276"/>
    </row>
    <row r="9" spans="2:20" s="44" customFormat="1" ht="36" customHeight="1" x14ac:dyDescent="0.45">
      <c r="D9" s="228" t="s">
        <v>273</v>
      </c>
      <c r="E9" s="267" t="s">
        <v>1</v>
      </c>
      <c r="F9" s="274"/>
      <c r="G9" s="275"/>
      <c r="H9" s="280"/>
      <c r="I9" s="274"/>
      <c r="J9" s="275"/>
      <c r="K9" s="280"/>
      <c r="L9" s="274"/>
      <c r="M9" s="275"/>
      <c r="N9" s="280"/>
      <c r="O9" s="274"/>
      <c r="P9" s="275"/>
      <c r="Q9" s="280"/>
      <c r="R9" s="274"/>
      <c r="S9" s="275"/>
      <c r="T9" s="276"/>
    </row>
    <row r="10" spans="2:20" s="44" customFormat="1" ht="36" customHeight="1" x14ac:dyDescent="0.45">
      <c r="D10" s="229" t="s">
        <v>70</v>
      </c>
      <c r="E10" s="214"/>
      <c r="F10" s="274"/>
      <c r="G10" s="275"/>
      <c r="H10" s="280"/>
      <c r="I10" s="274"/>
      <c r="J10" s="275"/>
      <c r="K10" s="280"/>
      <c r="L10" s="274"/>
      <c r="M10" s="275"/>
      <c r="N10" s="280"/>
      <c r="O10" s="274"/>
      <c r="P10" s="275"/>
      <c r="Q10" s="280"/>
      <c r="R10" s="274"/>
      <c r="S10" s="275"/>
      <c r="T10" s="276"/>
    </row>
    <row r="11" spans="2:20" s="44" customFormat="1" ht="36" customHeight="1" x14ac:dyDescent="0.45">
      <c r="D11" s="229" t="s">
        <v>70</v>
      </c>
      <c r="E11" s="214"/>
      <c r="F11" s="274"/>
      <c r="G11" s="275"/>
      <c r="H11" s="280"/>
      <c r="I11" s="274"/>
      <c r="J11" s="275"/>
      <c r="K11" s="280"/>
      <c r="L11" s="274"/>
      <c r="M11" s="275"/>
      <c r="N11" s="280"/>
      <c r="O11" s="274"/>
      <c r="P11" s="275"/>
      <c r="Q11" s="280"/>
      <c r="R11" s="274"/>
      <c r="S11" s="275"/>
      <c r="T11" s="276"/>
    </row>
    <row r="12" spans="2:20" s="44" customFormat="1" ht="36" customHeight="1" thickBot="1" x14ac:dyDescent="0.5">
      <c r="D12" s="230" t="s">
        <v>70</v>
      </c>
      <c r="E12" s="221"/>
      <c r="F12" s="281"/>
      <c r="G12" s="282"/>
      <c r="H12" s="283"/>
      <c r="I12" s="281"/>
      <c r="J12" s="282"/>
      <c r="K12" s="283"/>
      <c r="L12" s="281"/>
      <c r="M12" s="282"/>
      <c r="N12" s="283"/>
      <c r="O12" s="281"/>
      <c r="P12" s="282"/>
      <c r="Q12" s="283"/>
      <c r="R12" s="281"/>
      <c r="S12" s="282"/>
      <c r="T12" s="287"/>
    </row>
    <row r="13" spans="2:20" s="44" customFormat="1" ht="18" customHeight="1" x14ac:dyDescent="0.45"/>
    <row r="14" spans="2:20" s="44" customFormat="1" ht="18" customHeight="1" x14ac:dyDescent="0.45">
      <c r="B14" s="20"/>
      <c r="C14" s="20"/>
      <c r="D14" s="273"/>
      <c r="E14" s="273"/>
      <c r="F14" s="273"/>
      <c r="G14" s="273"/>
      <c r="H14" s="273"/>
      <c r="I14" s="273"/>
      <c r="J14" s="273"/>
      <c r="K14" s="273"/>
      <c r="L14" s="91"/>
      <c r="M14" s="91"/>
      <c r="N14" s="91"/>
    </row>
    <row r="15" spans="2:20" s="44" customFormat="1" ht="17.25" x14ac:dyDescent="0.45"/>
    <row r="16" spans="2:20" s="16" customFormat="1" ht="17.25" x14ac:dyDescent="0.45">
      <c r="C16" s="44"/>
      <c r="I16" s="44"/>
      <c r="J16" s="44"/>
      <c r="K16" s="44"/>
      <c r="L16" s="44"/>
      <c r="M16" s="44"/>
      <c r="N16" s="44"/>
      <c r="O16" s="44"/>
      <c r="P16" s="44"/>
      <c r="Q16" s="44"/>
      <c r="R16" s="44"/>
      <c r="S16" s="44"/>
      <c r="T16" s="44"/>
    </row>
  </sheetData>
  <mergeCells count="42">
    <mergeCell ref="D14:K14"/>
    <mergeCell ref="F6:H6"/>
    <mergeCell ref="F5:H5"/>
    <mergeCell ref="F12:H12"/>
    <mergeCell ref="F11:H11"/>
    <mergeCell ref="F10:H10"/>
    <mergeCell ref="F8:H8"/>
    <mergeCell ref="F7:H7"/>
    <mergeCell ref="L11:N11"/>
    <mergeCell ref="L12:N12"/>
    <mergeCell ref="I5:K5"/>
    <mergeCell ref="I6:K6"/>
    <mergeCell ref="I7:K7"/>
    <mergeCell ref="I8:K8"/>
    <mergeCell ref="I10:K10"/>
    <mergeCell ref="I11:K11"/>
    <mergeCell ref="I12:K12"/>
    <mergeCell ref="L5:N5"/>
    <mergeCell ref="L6:N6"/>
    <mergeCell ref="L7:N7"/>
    <mergeCell ref="L8:N8"/>
    <mergeCell ref="L10:N10"/>
    <mergeCell ref="O12:Q12"/>
    <mergeCell ref="R5:T5"/>
    <mergeCell ref="R6:T6"/>
    <mergeCell ref="R7:T7"/>
    <mergeCell ref="R8:T8"/>
    <mergeCell ref="R10:T10"/>
    <mergeCell ref="R11:T11"/>
    <mergeCell ref="R12:T12"/>
    <mergeCell ref="O5:Q5"/>
    <mergeCell ref="O10:Q10"/>
    <mergeCell ref="O11:Q11"/>
    <mergeCell ref="O6:Q6"/>
    <mergeCell ref="O7:Q7"/>
    <mergeCell ref="O8:Q8"/>
    <mergeCell ref="R9:T9"/>
    <mergeCell ref="F4:T4"/>
    <mergeCell ref="F9:H9"/>
    <mergeCell ref="I9:K9"/>
    <mergeCell ref="L9:N9"/>
    <mergeCell ref="O9:Q9"/>
  </mergeCells>
  <phoneticPr fontId="1"/>
  <pageMargins left="0.39000000000000007" right="0.39000000000000007" top="0.39000000000000007" bottom="0.39000000000000007" header="0.39000000000000007" footer="0.39000000000000007"/>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3"/>
  <sheetViews>
    <sheetView showGridLines="0" view="pageBreakPreview" zoomScale="80" zoomScaleNormal="80" zoomScaleSheetLayoutView="80" workbookViewId="0"/>
  </sheetViews>
  <sheetFormatPr defaultColWidth="13.109375" defaultRowHeight="18.75" x14ac:dyDescent="0.45"/>
  <cols>
    <col min="1" max="3" width="3.77734375" style="13" customWidth="1"/>
    <col min="4" max="4" width="10.6640625" style="13" customWidth="1"/>
    <col min="5" max="6" width="4.88671875" style="13" customWidth="1"/>
    <col min="7" max="7" width="12.77734375" style="13" customWidth="1"/>
    <col min="8" max="8" width="13" style="13" customWidth="1"/>
    <col min="9" max="9" width="4.5546875" style="13" customWidth="1"/>
    <col min="10" max="10" width="13" style="13" customWidth="1"/>
    <col min="11" max="11" width="17.77734375" style="13" customWidth="1"/>
    <col min="12" max="12" width="7" style="13" customWidth="1"/>
    <col min="13" max="13" width="41.88671875" style="13" customWidth="1"/>
    <col min="14" max="14" width="13" style="13" customWidth="1"/>
    <col min="15" max="15" width="4.5546875" style="13" customWidth="1"/>
    <col min="16" max="16" width="13" style="13" customWidth="1"/>
    <col min="17" max="17" width="17.44140625" style="13" customWidth="1"/>
    <col min="18" max="18" width="7" style="13" customWidth="1"/>
    <col min="19" max="19" width="13" style="13" customWidth="1"/>
    <col min="20" max="20" width="4.5546875" style="13" customWidth="1"/>
    <col min="21" max="21" width="13" style="13" customWidth="1"/>
    <col min="22" max="22" width="17.44140625" style="13" customWidth="1"/>
    <col min="23" max="23" width="7" style="13" customWidth="1"/>
    <col min="24" max="24" width="6.109375" style="13" customWidth="1"/>
    <col min="25" max="16384" width="13.109375" style="13"/>
  </cols>
  <sheetData>
    <row r="1" spans="1:23" ht="22.5" x14ac:dyDescent="0.45">
      <c r="B1" s="12" t="s">
        <v>73</v>
      </c>
      <c r="D1" s="12"/>
    </row>
    <row r="2" spans="1:23" s="16" customFormat="1" ht="18" customHeight="1" x14ac:dyDescent="0.45">
      <c r="B2" s="44"/>
      <c r="C2" s="15" t="s">
        <v>164</v>
      </c>
      <c r="D2" s="15"/>
      <c r="F2" s="44"/>
      <c r="G2" s="44"/>
      <c r="I2" s="15"/>
      <c r="O2" s="15"/>
      <c r="T2" s="15"/>
    </row>
    <row r="3" spans="1:23" s="44" customFormat="1" ht="18" customHeight="1" x14ac:dyDescent="0.45">
      <c r="C3" s="15" t="s">
        <v>135</v>
      </c>
      <c r="D3" s="15"/>
      <c r="I3" s="15"/>
      <c r="O3" s="15"/>
      <c r="T3" s="15"/>
    </row>
    <row r="4" spans="1:23" s="44" customFormat="1" ht="18" customHeight="1" x14ac:dyDescent="0.45">
      <c r="C4" s="15" t="s">
        <v>108</v>
      </c>
      <c r="D4" s="15"/>
      <c r="H4" s="33"/>
      <c r="I4" s="15"/>
      <c r="J4" s="33"/>
      <c r="K4" s="33"/>
      <c r="L4" s="33"/>
      <c r="M4" s="33"/>
      <c r="O4" s="15"/>
      <c r="T4" s="15"/>
    </row>
    <row r="5" spans="1:23" s="16" customFormat="1" ht="18" customHeight="1" x14ac:dyDescent="0.45">
      <c r="B5" s="44"/>
      <c r="C5" s="15" t="s">
        <v>138</v>
      </c>
      <c r="D5" s="15"/>
      <c r="F5" s="44"/>
      <c r="G5" s="44"/>
      <c r="H5" s="33"/>
      <c r="I5" s="15"/>
      <c r="J5" s="33"/>
      <c r="K5" s="33"/>
      <c r="L5" s="33"/>
      <c r="M5" s="33"/>
      <c r="O5" s="15"/>
      <c r="T5" s="15"/>
    </row>
    <row r="6" spans="1:23" s="16" customFormat="1" ht="18" customHeight="1" thickBot="1" x14ac:dyDescent="0.5">
      <c r="B6" s="44"/>
      <c r="C6" s="14"/>
      <c r="D6" s="14"/>
      <c r="E6" s="15"/>
      <c r="F6" s="15"/>
      <c r="G6" s="15"/>
      <c r="I6" s="15"/>
      <c r="O6" s="15"/>
      <c r="T6" s="15"/>
    </row>
    <row r="7" spans="1:23" s="16" customFormat="1" ht="47.25" customHeight="1" x14ac:dyDescent="0.45">
      <c r="A7" s="341"/>
      <c r="B7" s="342"/>
      <c r="C7" s="342"/>
      <c r="D7" s="335" t="s">
        <v>190</v>
      </c>
      <c r="E7" s="336"/>
      <c r="F7" s="336"/>
      <c r="G7" s="337"/>
      <c r="H7" s="306" t="str">
        <f>IF(ISERROR(TEXT('3. エネルギー使用量'!I19,"yyyy年m月")&amp;" 〜 "&amp;TEXT('3. エネルギー使用量'!T19,"yyyy年m月")),"",TEXT('3. エネルギー使用量'!I19,"yyyy年m月")&amp;" 〜 "&amp;TEXT('3. エネルギー使用量'!T19,"yyyy年m月"))</f>
        <v xml:space="preserve"> 〜 </v>
      </c>
      <c r="I7" s="307"/>
      <c r="J7" s="307"/>
      <c r="K7" s="307"/>
      <c r="L7" s="307"/>
      <c r="M7" s="308"/>
      <c r="N7" s="289" t="s">
        <v>106</v>
      </c>
      <c r="O7" s="290"/>
      <c r="P7" s="290"/>
      <c r="Q7" s="290"/>
      <c r="R7" s="291"/>
      <c r="S7" s="289" t="s">
        <v>106</v>
      </c>
      <c r="T7" s="290"/>
      <c r="U7" s="290"/>
      <c r="V7" s="290"/>
      <c r="W7" s="291"/>
    </row>
    <row r="8" spans="1:23" s="16" customFormat="1" ht="24" customHeight="1" x14ac:dyDescent="0.45">
      <c r="A8" s="343"/>
      <c r="B8" s="342"/>
      <c r="C8" s="342"/>
      <c r="D8" s="338"/>
      <c r="E8" s="339"/>
      <c r="F8" s="339"/>
      <c r="G8" s="340"/>
      <c r="H8" s="309" t="s">
        <v>10</v>
      </c>
      <c r="I8" s="310"/>
      <c r="J8" s="11" t="s">
        <v>91</v>
      </c>
      <c r="K8" s="11" t="s">
        <v>20</v>
      </c>
      <c r="L8" s="54" t="s">
        <v>64</v>
      </c>
      <c r="M8" s="17" t="s">
        <v>96</v>
      </c>
      <c r="N8" s="292" t="s">
        <v>8</v>
      </c>
      <c r="O8" s="293"/>
      <c r="P8" s="93" t="s">
        <v>91</v>
      </c>
      <c r="Q8" s="93" t="s">
        <v>20</v>
      </c>
      <c r="R8" s="95" t="s">
        <v>64</v>
      </c>
      <c r="S8" s="315" t="s">
        <v>8</v>
      </c>
      <c r="T8" s="316"/>
      <c r="U8" s="105" t="s">
        <v>91</v>
      </c>
      <c r="V8" s="105" t="s">
        <v>20</v>
      </c>
      <c r="W8" s="95" t="s">
        <v>64</v>
      </c>
    </row>
    <row r="9" spans="1:23" s="16" customFormat="1" ht="24" customHeight="1" x14ac:dyDescent="0.45">
      <c r="A9" s="330"/>
      <c r="B9" s="331"/>
      <c r="C9" s="331"/>
      <c r="D9" s="344" t="s">
        <v>192</v>
      </c>
      <c r="E9" s="18" t="s">
        <v>113</v>
      </c>
      <c r="F9" s="349" t="str">
        <f>IF('3. エネルギー使用量'!G16=0,"",'3. エネルギー使用量'!G16)</f>
        <v/>
      </c>
      <c r="G9" s="350"/>
      <c r="H9" s="184" t="str">
        <f>'3. エネルギー使用量'!U20</f>
        <v/>
      </c>
      <c r="I9" s="220" t="str">
        <f>IF('3. エネルギー使用量'!H20=0,"",'3. エネルギー使用量'!H20)</f>
        <v>kWh</v>
      </c>
      <c r="J9" s="167" t="str">
        <f>'3. エネルギー使用量'!U21</f>
        <v/>
      </c>
      <c r="K9" s="184" t="str">
        <f>'3. エネルギー使用量'!U22</f>
        <v/>
      </c>
      <c r="L9" s="112" t="str">
        <f>IF(ISERROR(K9/$K$25),"",IF((K9/$K$25)=0,"",(K9/$K$25)))</f>
        <v/>
      </c>
      <c r="M9" s="113"/>
      <c r="N9" s="187"/>
      <c r="O9" s="162"/>
      <c r="P9" s="116"/>
      <c r="Q9" s="186"/>
      <c r="R9" s="168"/>
      <c r="S9" s="187"/>
      <c r="T9" s="162"/>
      <c r="U9" s="116"/>
      <c r="V9" s="186"/>
      <c r="W9" s="168"/>
    </row>
    <row r="10" spans="1:23" s="44" customFormat="1" ht="24" customHeight="1" x14ac:dyDescent="0.45">
      <c r="A10" s="332"/>
      <c r="B10" s="331"/>
      <c r="C10" s="331"/>
      <c r="D10" s="345"/>
      <c r="E10" s="18" t="s">
        <v>114</v>
      </c>
      <c r="F10" s="349" t="str">
        <f>IF('3. エネルギー使用量'!G25=0,"",'3. エネルギー使用量'!G25)</f>
        <v/>
      </c>
      <c r="G10" s="350"/>
      <c r="H10" s="184" t="str">
        <f>'3. エネルギー使用量'!U29</f>
        <v/>
      </c>
      <c r="I10" s="220" t="str">
        <f>IF('3. エネルギー使用量'!H29=0,"",'3. エネルギー使用量'!H29)</f>
        <v>kWh</v>
      </c>
      <c r="J10" s="167" t="str">
        <f>'3. エネルギー使用量'!U30</f>
        <v/>
      </c>
      <c r="K10" s="184" t="str">
        <f>'3. エネルギー使用量'!U31</f>
        <v/>
      </c>
      <c r="L10" s="112" t="str">
        <f>IF(ISERROR(K10/$K$25),"",IF((K10/$K$25)=0,"",(K10/$K$25)))</f>
        <v/>
      </c>
      <c r="M10" s="113"/>
      <c r="N10" s="187"/>
      <c r="O10" s="162"/>
      <c r="P10" s="116"/>
      <c r="Q10" s="186"/>
      <c r="R10" s="168"/>
      <c r="S10" s="187"/>
      <c r="T10" s="162"/>
      <c r="U10" s="116"/>
      <c r="V10" s="186"/>
      <c r="W10" s="168"/>
    </row>
    <row r="11" spans="1:23" s="44" customFormat="1" ht="24" customHeight="1" x14ac:dyDescent="0.45">
      <c r="A11" s="332"/>
      <c r="B11" s="331"/>
      <c r="C11" s="331"/>
      <c r="D11" s="345"/>
      <c r="E11" s="18" t="s">
        <v>115</v>
      </c>
      <c r="F11" s="349" t="str">
        <f>IF('3. エネルギー使用量'!G34=0,"",'3. エネルギー使用量'!G34)</f>
        <v/>
      </c>
      <c r="G11" s="350"/>
      <c r="H11" s="184" t="str">
        <f>'3. エネルギー使用量'!U38</f>
        <v/>
      </c>
      <c r="I11" s="220" t="str">
        <f>IF('3. エネルギー使用量'!H38=0,"",'3. エネルギー使用量'!H38)</f>
        <v>kWh</v>
      </c>
      <c r="J11" s="167" t="str">
        <f>'3. エネルギー使用量'!U39</f>
        <v/>
      </c>
      <c r="K11" s="184" t="str">
        <f>'3. エネルギー使用量'!U40</f>
        <v/>
      </c>
      <c r="L11" s="112" t="str">
        <f>IF(ISERROR(K11/$K$25),"",IF((K11/$K$25)=0,"",(K11/$K$25)))</f>
        <v/>
      </c>
      <c r="M11" s="113"/>
      <c r="N11" s="187"/>
      <c r="O11" s="162"/>
      <c r="P11" s="116"/>
      <c r="Q11" s="186"/>
      <c r="R11" s="168"/>
      <c r="S11" s="187"/>
      <c r="T11" s="162"/>
      <c r="U11" s="116"/>
      <c r="V11" s="186"/>
      <c r="W11" s="168"/>
    </row>
    <row r="12" spans="1:23" s="44" customFormat="1" ht="24" customHeight="1" x14ac:dyDescent="0.45">
      <c r="A12" s="332"/>
      <c r="B12" s="331"/>
      <c r="C12" s="331"/>
      <c r="D12" s="345"/>
      <c r="E12" s="18" t="s">
        <v>136</v>
      </c>
      <c r="F12" s="349" t="str">
        <f>IF('3. エネルギー使用量'!G43=0,"",'3. エネルギー使用量'!G43)</f>
        <v/>
      </c>
      <c r="G12" s="350"/>
      <c r="H12" s="184" t="str">
        <f>'3. エネルギー使用量'!U46</f>
        <v/>
      </c>
      <c r="I12" s="220" t="str">
        <f>IF('3. エネルギー使用量'!H46=0,"",'3. エネルギー使用量'!H46)</f>
        <v>kWh</v>
      </c>
      <c r="J12" s="300"/>
      <c r="K12" s="302"/>
      <c r="L12" s="304"/>
      <c r="M12" s="113"/>
      <c r="N12" s="187"/>
      <c r="O12" s="162"/>
      <c r="P12" s="300"/>
      <c r="Q12" s="302"/>
      <c r="R12" s="311"/>
      <c r="S12" s="187"/>
      <c r="T12" s="162"/>
      <c r="U12" s="300"/>
      <c r="V12" s="302"/>
      <c r="W12" s="311"/>
    </row>
    <row r="13" spans="1:23" s="44" customFormat="1" ht="24" customHeight="1" x14ac:dyDescent="0.45">
      <c r="A13" s="332"/>
      <c r="B13" s="331"/>
      <c r="C13" s="331"/>
      <c r="D13" s="345"/>
      <c r="E13" s="18" t="s">
        <v>137</v>
      </c>
      <c r="F13" s="349" t="str">
        <f>IF('3. エネルギー使用量'!G49=0,"",'3. エネルギー使用量'!G49)</f>
        <v/>
      </c>
      <c r="G13" s="350"/>
      <c r="H13" s="184" t="str">
        <f>'3. エネルギー使用量'!U52</f>
        <v/>
      </c>
      <c r="I13" s="220" t="str">
        <f>IF('3. エネルギー使用量'!H52=0,"",'3. エネルギー使用量'!H52)</f>
        <v>kWh</v>
      </c>
      <c r="J13" s="301"/>
      <c r="K13" s="303"/>
      <c r="L13" s="305"/>
      <c r="M13" s="113"/>
      <c r="N13" s="187"/>
      <c r="O13" s="162"/>
      <c r="P13" s="301"/>
      <c r="Q13" s="303"/>
      <c r="R13" s="314"/>
      <c r="S13" s="187"/>
      <c r="T13" s="162"/>
      <c r="U13" s="301"/>
      <c r="V13" s="303"/>
      <c r="W13" s="314"/>
    </row>
    <row r="14" spans="1:23" s="16" customFormat="1" ht="24" customHeight="1" x14ac:dyDescent="0.45">
      <c r="A14" s="332"/>
      <c r="B14" s="331"/>
      <c r="C14" s="331"/>
      <c r="D14" s="345"/>
      <c r="E14" s="18" t="s">
        <v>11</v>
      </c>
      <c r="F14" s="88"/>
      <c r="G14" s="88"/>
      <c r="H14" s="184" t="str">
        <f>'3. エネルギー使用量'!U62</f>
        <v/>
      </c>
      <c r="I14" s="220" t="str">
        <f>IF('3. エネルギー使用量'!H62=0,"",'3. エネルギー使用量'!H62)</f>
        <v>L</v>
      </c>
      <c r="J14" s="167" t="str">
        <f>'3. エネルギー使用量'!U63</f>
        <v/>
      </c>
      <c r="K14" s="184" t="str">
        <f>'3. エネルギー使用量'!U64</f>
        <v/>
      </c>
      <c r="L14" s="112" t="str">
        <f t="shared" ref="L14:L25" si="0">IF(ISERROR(K14/$K$25),"",IF((K14/$K$25)=0,"",(K14/$K$25)))</f>
        <v/>
      </c>
      <c r="M14" s="113"/>
      <c r="N14" s="187"/>
      <c r="O14" s="162"/>
      <c r="P14" s="116"/>
      <c r="Q14" s="186"/>
      <c r="R14" s="168"/>
      <c r="S14" s="187"/>
      <c r="T14" s="162"/>
      <c r="U14" s="116"/>
      <c r="V14" s="186"/>
      <c r="W14" s="168"/>
    </row>
    <row r="15" spans="1:23" s="16" customFormat="1" ht="24" customHeight="1" x14ac:dyDescent="0.45">
      <c r="A15" s="332"/>
      <c r="B15" s="331"/>
      <c r="C15" s="331"/>
      <c r="D15" s="345"/>
      <c r="E15" s="18" t="s">
        <v>7</v>
      </c>
      <c r="F15" s="88"/>
      <c r="G15" s="88"/>
      <c r="H15" s="184" t="str">
        <f>'3. エネルギー使用量'!U70</f>
        <v/>
      </c>
      <c r="I15" s="220" t="str">
        <f>IF('3. エネルギー使用量'!H70=0,"",'3. エネルギー使用量'!H70)</f>
        <v>L</v>
      </c>
      <c r="J15" s="167" t="str">
        <f>'3. エネルギー使用量'!U71</f>
        <v/>
      </c>
      <c r="K15" s="184" t="str">
        <f>'3. エネルギー使用量'!U72</f>
        <v/>
      </c>
      <c r="L15" s="112" t="str">
        <f t="shared" si="0"/>
        <v/>
      </c>
      <c r="M15" s="113"/>
      <c r="N15" s="187"/>
      <c r="O15" s="162"/>
      <c r="P15" s="116"/>
      <c r="Q15" s="186"/>
      <c r="R15" s="168"/>
      <c r="S15" s="187"/>
      <c r="T15" s="162"/>
      <c r="U15" s="116"/>
      <c r="V15" s="186"/>
      <c r="W15" s="168"/>
    </row>
    <row r="16" spans="1:23" s="16" customFormat="1" ht="24" customHeight="1" x14ac:dyDescent="0.45">
      <c r="A16" s="332"/>
      <c r="B16" s="331"/>
      <c r="C16" s="331"/>
      <c r="D16" s="345"/>
      <c r="E16" s="18" t="s">
        <v>3</v>
      </c>
      <c r="F16" s="88"/>
      <c r="G16" s="88"/>
      <c r="H16" s="184" t="str">
        <f>'3. エネルギー使用量'!U78</f>
        <v/>
      </c>
      <c r="I16" s="220" t="str">
        <f>IF('3. エネルギー使用量'!H78=0,"",'3. エネルギー使用量'!H78)</f>
        <v>L</v>
      </c>
      <c r="J16" s="167" t="str">
        <f>'3. エネルギー使用量'!U79</f>
        <v/>
      </c>
      <c r="K16" s="184" t="str">
        <f>'3. エネルギー使用量'!U80</f>
        <v/>
      </c>
      <c r="L16" s="112" t="str">
        <f t="shared" si="0"/>
        <v/>
      </c>
      <c r="M16" s="113"/>
      <c r="N16" s="187"/>
      <c r="O16" s="162"/>
      <c r="P16" s="116"/>
      <c r="Q16" s="186"/>
      <c r="R16" s="168"/>
      <c r="S16" s="187"/>
      <c r="T16" s="162"/>
      <c r="U16" s="116"/>
      <c r="V16" s="186"/>
      <c r="W16" s="168"/>
    </row>
    <row r="17" spans="1:23" s="16" customFormat="1" ht="24" customHeight="1" x14ac:dyDescent="0.45">
      <c r="A17" s="332"/>
      <c r="B17" s="331"/>
      <c r="C17" s="331"/>
      <c r="D17" s="345"/>
      <c r="E17" s="18" t="s">
        <v>4</v>
      </c>
      <c r="F17" s="88"/>
      <c r="G17" s="88"/>
      <c r="H17" s="184" t="str">
        <f>'3. エネルギー使用量'!U86</f>
        <v/>
      </c>
      <c r="I17" s="220" t="str">
        <f>IF('3. エネルギー使用量'!H86=0,"",'3. エネルギー使用量'!H86)</f>
        <v>L</v>
      </c>
      <c r="J17" s="167" t="str">
        <f>'3. エネルギー使用量'!U87</f>
        <v/>
      </c>
      <c r="K17" s="184" t="str">
        <f>'3. エネルギー使用量'!U88</f>
        <v/>
      </c>
      <c r="L17" s="112" t="str">
        <f t="shared" si="0"/>
        <v/>
      </c>
      <c r="M17" s="113"/>
      <c r="N17" s="187"/>
      <c r="O17" s="162"/>
      <c r="P17" s="116"/>
      <c r="Q17" s="186"/>
      <c r="R17" s="168"/>
      <c r="S17" s="187"/>
      <c r="T17" s="162"/>
      <c r="U17" s="116"/>
      <c r="V17" s="186"/>
      <c r="W17" s="168"/>
    </row>
    <row r="18" spans="1:23" s="16" customFormat="1" ht="24" customHeight="1" x14ac:dyDescent="0.45">
      <c r="A18" s="332"/>
      <c r="B18" s="331"/>
      <c r="C18" s="331"/>
      <c r="D18" s="345"/>
      <c r="E18" s="18" t="s">
        <v>5</v>
      </c>
      <c r="F18" s="88"/>
      <c r="G18" s="88"/>
      <c r="H18" s="184" t="str">
        <f>'3. エネルギー使用量'!U94</f>
        <v/>
      </c>
      <c r="I18" s="220" t="str">
        <f>IF('3. エネルギー使用量'!H94=0,"",'3. エネルギー使用量'!H94)</f>
        <v>m3</v>
      </c>
      <c r="J18" s="167" t="str">
        <f>'3. エネルギー使用量'!U95</f>
        <v/>
      </c>
      <c r="K18" s="184" t="str">
        <f>'3. エネルギー使用量'!U96</f>
        <v/>
      </c>
      <c r="L18" s="112" t="str">
        <f t="shared" si="0"/>
        <v/>
      </c>
      <c r="M18" s="113"/>
      <c r="N18" s="187"/>
      <c r="O18" s="162"/>
      <c r="P18" s="116"/>
      <c r="Q18" s="186"/>
      <c r="R18" s="168"/>
      <c r="S18" s="187"/>
      <c r="T18" s="162"/>
      <c r="U18" s="116"/>
      <c r="V18" s="186"/>
      <c r="W18" s="168"/>
    </row>
    <row r="19" spans="1:23" s="16" customFormat="1" ht="24" customHeight="1" x14ac:dyDescent="0.45">
      <c r="A19" s="332"/>
      <c r="B19" s="331"/>
      <c r="C19" s="331"/>
      <c r="D19" s="345"/>
      <c r="E19" s="18" t="s">
        <v>12</v>
      </c>
      <c r="F19" s="88"/>
      <c r="G19" s="88"/>
      <c r="H19" s="184" t="str">
        <f>'3. エネルギー使用量'!U103</f>
        <v/>
      </c>
      <c r="I19" s="220" t="str">
        <f>IF('3. エネルギー使用量'!H103=0,"",'3. エネルギー使用量'!H103)</f>
        <v>kg</v>
      </c>
      <c r="J19" s="167" t="str">
        <f>'3. エネルギー使用量'!U104</f>
        <v/>
      </c>
      <c r="K19" s="184" t="str">
        <f>'3. エネルギー使用量'!U105</f>
        <v/>
      </c>
      <c r="L19" s="112" t="str">
        <f t="shared" si="0"/>
        <v/>
      </c>
      <c r="M19" s="113"/>
      <c r="N19" s="187"/>
      <c r="O19" s="162"/>
      <c r="P19" s="116"/>
      <c r="Q19" s="186"/>
      <c r="R19" s="168"/>
      <c r="S19" s="187"/>
      <c r="T19" s="162"/>
      <c r="U19" s="116"/>
      <c r="V19" s="186"/>
      <c r="W19" s="168"/>
    </row>
    <row r="20" spans="1:23" s="16" customFormat="1" ht="24" customHeight="1" x14ac:dyDescent="0.45">
      <c r="A20" s="332"/>
      <c r="B20" s="331"/>
      <c r="C20" s="331"/>
      <c r="D20" s="345"/>
      <c r="E20" s="18" t="s">
        <v>19</v>
      </c>
      <c r="F20" s="88"/>
      <c r="G20" s="88"/>
      <c r="H20" s="184" t="str">
        <f>'3. エネルギー使用量'!U112</f>
        <v/>
      </c>
      <c r="I20" s="220" t="str">
        <f>IF('3. エネルギー使用量'!H112=0,"",'3. エネルギー使用量'!H112)</f>
        <v>kg</v>
      </c>
      <c r="J20" s="167" t="str">
        <f>'3. エネルギー使用量'!U113</f>
        <v/>
      </c>
      <c r="K20" s="184" t="str">
        <f>'3. エネルギー使用量'!U114</f>
        <v/>
      </c>
      <c r="L20" s="112" t="str">
        <f t="shared" si="0"/>
        <v/>
      </c>
      <c r="M20" s="113"/>
      <c r="N20" s="187"/>
      <c r="O20" s="162"/>
      <c r="P20" s="116"/>
      <c r="Q20" s="186"/>
      <c r="R20" s="168"/>
      <c r="S20" s="187"/>
      <c r="T20" s="162"/>
      <c r="U20" s="116"/>
      <c r="V20" s="186"/>
      <c r="W20" s="168"/>
    </row>
    <row r="21" spans="1:23" s="16" customFormat="1" ht="24" customHeight="1" x14ac:dyDescent="0.45">
      <c r="A21" s="332"/>
      <c r="B21" s="331"/>
      <c r="C21" s="331"/>
      <c r="D21" s="345"/>
      <c r="E21" s="18" t="str">
        <f>IF('3. エネルギー使用量'!G116=0,"",'3. エネルギー使用量'!G116)</f>
        <v/>
      </c>
      <c r="F21" s="88"/>
      <c r="G21" s="88"/>
      <c r="H21" s="184" t="str">
        <f>'3. エネルギー使用量'!U120</f>
        <v/>
      </c>
      <c r="I21" s="164" t="str">
        <f>IF('3. エネルギー使用量'!H120=0,"",'3. エネルギー使用量'!H120)</f>
        <v/>
      </c>
      <c r="J21" s="167" t="str">
        <f>'3. エネルギー使用量'!U121</f>
        <v/>
      </c>
      <c r="K21" s="184" t="str">
        <f>'3. エネルギー使用量'!U122</f>
        <v/>
      </c>
      <c r="L21" s="112" t="str">
        <f t="shared" si="0"/>
        <v/>
      </c>
      <c r="M21" s="113"/>
      <c r="N21" s="187"/>
      <c r="O21" s="162"/>
      <c r="P21" s="116"/>
      <c r="Q21" s="186"/>
      <c r="R21" s="168"/>
      <c r="S21" s="187"/>
      <c r="T21" s="162"/>
      <c r="U21" s="116"/>
      <c r="V21" s="186"/>
      <c r="W21" s="168"/>
    </row>
    <row r="22" spans="1:23" s="16" customFormat="1" ht="24" customHeight="1" x14ac:dyDescent="0.45">
      <c r="A22" s="332"/>
      <c r="B22" s="331"/>
      <c r="C22" s="331"/>
      <c r="D22" s="345"/>
      <c r="E22" s="18" t="str">
        <f>IF('3. エネルギー使用量'!G124=0,"",'3. エネルギー使用量'!G124)</f>
        <v/>
      </c>
      <c r="F22" s="88"/>
      <c r="G22" s="88"/>
      <c r="H22" s="184" t="str">
        <f>'3. エネルギー使用量'!U128</f>
        <v/>
      </c>
      <c r="I22" s="164" t="str">
        <f>IF('3. エネルギー使用量'!H128=0,"",'3. エネルギー使用量'!H128)</f>
        <v/>
      </c>
      <c r="J22" s="167" t="str">
        <f>'3. エネルギー使用量'!U129</f>
        <v/>
      </c>
      <c r="K22" s="184" t="str">
        <f>'3. エネルギー使用量'!U130</f>
        <v/>
      </c>
      <c r="L22" s="112" t="str">
        <f t="shared" si="0"/>
        <v/>
      </c>
      <c r="M22" s="113"/>
      <c r="N22" s="187"/>
      <c r="O22" s="162"/>
      <c r="P22" s="116"/>
      <c r="Q22" s="186"/>
      <c r="R22" s="168"/>
      <c r="S22" s="187"/>
      <c r="T22" s="162"/>
      <c r="U22" s="116"/>
      <c r="V22" s="186"/>
      <c r="W22" s="168"/>
    </row>
    <row r="23" spans="1:23" s="16" customFormat="1" ht="24" customHeight="1" x14ac:dyDescent="0.45">
      <c r="A23" s="332"/>
      <c r="B23" s="331"/>
      <c r="C23" s="331"/>
      <c r="D23" s="345"/>
      <c r="E23" s="18" t="str">
        <f>IF('3. エネルギー使用量'!G132=0,"",'3. エネルギー使用量'!G132)</f>
        <v/>
      </c>
      <c r="F23" s="88"/>
      <c r="G23" s="88"/>
      <c r="H23" s="184" t="str">
        <f>'3. エネルギー使用量'!U136</f>
        <v/>
      </c>
      <c r="I23" s="164" t="str">
        <f>IF('3. エネルギー使用量'!H136=0,"",'3. エネルギー使用量'!H136)</f>
        <v/>
      </c>
      <c r="J23" s="167" t="str">
        <f>'3. エネルギー使用量'!U137</f>
        <v/>
      </c>
      <c r="K23" s="184" t="str">
        <f>'3. エネルギー使用量'!U138</f>
        <v/>
      </c>
      <c r="L23" s="112" t="str">
        <f t="shared" si="0"/>
        <v/>
      </c>
      <c r="M23" s="113"/>
      <c r="N23" s="187"/>
      <c r="O23" s="162"/>
      <c r="P23" s="116"/>
      <c r="Q23" s="186"/>
      <c r="R23" s="168"/>
      <c r="S23" s="187"/>
      <c r="T23" s="162"/>
      <c r="U23" s="116"/>
      <c r="V23" s="186"/>
      <c r="W23" s="168"/>
    </row>
    <row r="24" spans="1:23" s="16" customFormat="1" ht="24" customHeight="1" x14ac:dyDescent="0.45">
      <c r="A24" s="332"/>
      <c r="B24" s="331"/>
      <c r="C24" s="331"/>
      <c r="D24" s="345"/>
      <c r="E24" s="18" t="str">
        <f>IF('3. エネルギー使用量'!G140=0,"",'3. エネルギー使用量'!G140)</f>
        <v/>
      </c>
      <c r="F24" s="88"/>
      <c r="G24" s="88"/>
      <c r="H24" s="184" t="str">
        <f>'3. エネルギー使用量'!U144</f>
        <v/>
      </c>
      <c r="I24" s="164" t="str">
        <f>IF('3. エネルギー使用量'!H144=0,"",'3. エネルギー使用量'!H144)</f>
        <v/>
      </c>
      <c r="J24" s="167" t="str">
        <f>'3. エネルギー使用量'!U145</f>
        <v/>
      </c>
      <c r="K24" s="184" t="str">
        <f>'3. エネルギー使用量'!U146</f>
        <v/>
      </c>
      <c r="L24" s="112" t="str">
        <f t="shared" si="0"/>
        <v/>
      </c>
      <c r="M24" s="113"/>
      <c r="N24" s="187"/>
      <c r="O24" s="162"/>
      <c r="P24" s="116"/>
      <c r="Q24" s="186"/>
      <c r="R24" s="168"/>
      <c r="S24" s="187"/>
      <c r="T24" s="162"/>
      <c r="U24" s="116"/>
      <c r="V24" s="186"/>
      <c r="W24" s="168"/>
    </row>
    <row r="25" spans="1:23" s="16" customFormat="1" ht="24" customHeight="1" x14ac:dyDescent="0.45">
      <c r="A25" s="332"/>
      <c r="B25" s="331"/>
      <c r="C25" s="331"/>
      <c r="D25" s="345"/>
      <c r="E25" s="63" t="s">
        <v>54</v>
      </c>
      <c r="F25" s="89"/>
      <c r="G25" s="89"/>
      <c r="H25" s="185"/>
      <c r="I25" s="111"/>
      <c r="J25" s="167" t="str">
        <f>IF(SUM(J9:J24)=0,"",SUM(J9:J24))</f>
        <v/>
      </c>
      <c r="K25" s="184" t="str">
        <f>IF(SUM(K9:K24)=0,"",SUM(K9:K24))</f>
        <v/>
      </c>
      <c r="L25" s="112" t="str">
        <f t="shared" si="0"/>
        <v/>
      </c>
      <c r="M25" s="113"/>
      <c r="N25" s="188"/>
      <c r="O25" s="111"/>
      <c r="P25" s="116"/>
      <c r="Q25" s="186"/>
      <c r="R25" s="168"/>
      <c r="S25" s="188"/>
      <c r="T25" s="111"/>
      <c r="U25" s="116"/>
      <c r="V25" s="186"/>
      <c r="W25" s="168"/>
    </row>
    <row r="26" spans="1:23" s="16" customFormat="1" ht="43.5" customHeight="1" x14ac:dyDescent="0.45">
      <c r="A26" s="330"/>
      <c r="B26" s="331"/>
      <c r="C26" s="331"/>
      <c r="D26" s="324" t="s">
        <v>193</v>
      </c>
      <c r="E26" s="325"/>
      <c r="F26" s="325"/>
      <c r="G26" s="326"/>
      <c r="H26" s="184" t="str">
        <f>'4. 一般廃棄物排出量等'!T22</f>
        <v/>
      </c>
      <c r="I26" s="164" t="str">
        <f>IF('4. 一般廃棄物排出量等'!G22=0,"",'4. 一般廃棄物排出量等'!G22)</f>
        <v>kg</v>
      </c>
      <c r="J26" s="167" t="str">
        <f>'4. 一般廃棄物排出量等'!T23</f>
        <v/>
      </c>
      <c r="K26" s="294"/>
      <c r="L26" s="319"/>
      <c r="M26" s="113"/>
      <c r="N26" s="187"/>
      <c r="O26" s="93"/>
      <c r="P26" s="116"/>
      <c r="Q26" s="300"/>
      <c r="R26" s="311"/>
      <c r="S26" s="187"/>
      <c r="T26" s="105"/>
      <c r="U26" s="116"/>
      <c r="V26" s="300"/>
      <c r="W26" s="311"/>
    </row>
    <row r="27" spans="1:23" s="16" customFormat="1" ht="44.25" customHeight="1" x14ac:dyDescent="0.45">
      <c r="A27" s="333"/>
      <c r="B27" s="334"/>
      <c r="C27" s="332"/>
      <c r="D27" s="327" t="s">
        <v>194</v>
      </c>
      <c r="E27" s="328"/>
      <c r="F27" s="328"/>
      <c r="G27" s="329"/>
      <c r="H27" s="184" t="str">
        <f>'5. 産業廃棄物排出量等'!U35</f>
        <v/>
      </c>
      <c r="I27" s="164" t="str">
        <f>IF('5. 産業廃棄物排出量等'!H35=0,"",'5. 産業廃棄物排出量等'!H35)</f>
        <v>kg</v>
      </c>
      <c r="J27" s="297" t="str">
        <f>'5. 産業廃棄物排出量等'!U39</f>
        <v/>
      </c>
      <c r="K27" s="295"/>
      <c r="L27" s="320"/>
      <c r="M27" s="114"/>
      <c r="N27" s="187"/>
      <c r="O27" s="93"/>
      <c r="P27" s="116"/>
      <c r="Q27" s="317"/>
      <c r="R27" s="312"/>
      <c r="S27" s="187"/>
      <c r="T27" s="105"/>
      <c r="U27" s="116"/>
      <c r="V27" s="317"/>
      <c r="W27" s="312"/>
    </row>
    <row r="28" spans="1:23" s="16" customFormat="1" ht="24" customHeight="1" x14ac:dyDescent="0.45">
      <c r="A28" s="334"/>
      <c r="B28" s="334"/>
      <c r="C28" s="332"/>
      <c r="D28" s="107"/>
      <c r="E28" s="49" t="s">
        <v>78</v>
      </c>
      <c r="F28" s="103"/>
      <c r="G28" s="104"/>
      <c r="H28" s="184" t="str">
        <f>'5. 産業廃棄物排出量等'!U36</f>
        <v/>
      </c>
      <c r="I28" s="164" t="str">
        <f>IF('5. 産業廃棄物排出量等'!H36=0,"",'5. 産業廃棄物排出量等'!H36)</f>
        <v>kg</v>
      </c>
      <c r="J28" s="298"/>
      <c r="K28" s="295"/>
      <c r="L28" s="320"/>
      <c r="M28" s="114"/>
      <c r="N28" s="187"/>
      <c r="O28" s="93"/>
      <c r="P28" s="116"/>
      <c r="Q28" s="317"/>
      <c r="R28" s="312"/>
      <c r="S28" s="187"/>
      <c r="T28" s="105"/>
      <c r="U28" s="116"/>
      <c r="V28" s="317"/>
      <c r="W28" s="312"/>
    </row>
    <row r="29" spans="1:23" s="44" customFormat="1" ht="24" customHeight="1" x14ac:dyDescent="0.45">
      <c r="A29" s="334"/>
      <c r="B29" s="334"/>
      <c r="C29" s="332"/>
      <c r="D29" s="107"/>
      <c r="E29" s="59"/>
      <c r="F29" s="49" t="s">
        <v>79</v>
      </c>
      <c r="G29" s="109"/>
      <c r="H29" s="184" t="str">
        <f>'5. 産業廃棄物排出量等'!U37</f>
        <v/>
      </c>
      <c r="I29" s="164" t="str">
        <f>IF('5. 産業廃棄物排出量等'!H37=0,"",'5. 産業廃棄物排出量等'!H37)</f>
        <v>kg</v>
      </c>
      <c r="J29" s="298"/>
      <c r="K29" s="295"/>
      <c r="L29" s="320"/>
      <c r="M29" s="114"/>
      <c r="N29" s="187"/>
      <c r="O29" s="105"/>
      <c r="P29" s="116"/>
      <c r="Q29" s="317"/>
      <c r="R29" s="312"/>
      <c r="S29" s="187"/>
      <c r="T29" s="105"/>
      <c r="U29" s="116"/>
      <c r="V29" s="317"/>
      <c r="W29" s="312"/>
    </row>
    <row r="30" spans="1:23" s="16" customFormat="1" ht="24" customHeight="1" x14ac:dyDescent="0.45">
      <c r="A30" s="334"/>
      <c r="B30" s="334"/>
      <c r="C30" s="332"/>
      <c r="D30" s="108"/>
      <c r="E30" s="49" t="s">
        <v>80</v>
      </c>
      <c r="F30" s="103"/>
      <c r="G30" s="110"/>
      <c r="H30" s="184" t="str">
        <f>'5. 産業廃棄物排出量等'!U38</f>
        <v/>
      </c>
      <c r="I30" s="164" t="str">
        <f>IF('5. 産業廃棄物排出量等'!H38=0,"",'5. 産業廃棄物排出量等'!H38)</f>
        <v>kg</v>
      </c>
      <c r="J30" s="299"/>
      <c r="K30" s="295"/>
      <c r="L30" s="320"/>
      <c r="M30" s="114"/>
      <c r="N30" s="187"/>
      <c r="O30" s="93"/>
      <c r="P30" s="116"/>
      <c r="Q30" s="317"/>
      <c r="R30" s="312"/>
      <c r="S30" s="187"/>
      <c r="T30" s="105"/>
      <c r="U30" s="116"/>
      <c r="V30" s="317"/>
      <c r="W30" s="312"/>
    </row>
    <row r="31" spans="1:23" s="44" customFormat="1" ht="43.5" customHeight="1" x14ac:dyDescent="0.45">
      <c r="A31" s="334"/>
      <c r="B31" s="334"/>
      <c r="C31" s="332"/>
      <c r="D31" s="327" t="s">
        <v>195</v>
      </c>
      <c r="E31" s="328"/>
      <c r="F31" s="328"/>
      <c r="G31" s="329"/>
      <c r="H31" s="184" t="str">
        <f>'5. 産業廃棄物排出量等'!U65</f>
        <v/>
      </c>
      <c r="I31" s="164" t="str">
        <f>IF('5. 産業廃棄物排出量等'!H65=0,"",'5. 産業廃棄物排出量等'!H65)</f>
        <v>kg</v>
      </c>
      <c r="J31" s="297" t="str">
        <f>'5. 産業廃棄物排出量等'!U69</f>
        <v/>
      </c>
      <c r="K31" s="295"/>
      <c r="L31" s="320"/>
      <c r="M31" s="114"/>
      <c r="N31" s="187"/>
      <c r="O31" s="93"/>
      <c r="P31" s="116"/>
      <c r="Q31" s="317"/>
      <c r="R31" s="312"/>
      <c r="S31" s="187"/>
      <c r="T31" s="105"/>
      <c r="U31" s="116"/>
      <c r="V31" s="317"/>
      <c r="W31" s="312"/>
    </row>
    <row r="32" spans="1:23" s="44" customFormat="1" ht="24" customHeight="1" x14ac:dyDescent="0.45">
      <c r="A32" s="334"/>
      <c r="B32" s="334"/>
      <c r="C32" s="332"/>
      <c r="D32" s="107"/>
      <c r="E32" s="49" t="s">
        <v>78</v>
      </c>
      <c r="F32" s="103"/>
      <c r="G32" s="104"/>
      <c r="H32" s="184" t="str">
        <f>'5. 産業廃棄物排出量等'!U66</f>
        <v/>
      </c>
      <c r="I32" s="164" t="str">
        <f>IF('5. 産業廃棄物排出量等'!H66=0,"",'5. 産業廃棄物排出量等'!H66)</f>
        <v>kg</v>
      </c>
      <c r="J32" s="298"/>
      <c r="K32" s="295"/>
      <c r="L32" s="320"/>
      <c r="M32" s="114"/>
      <c r="N32" s="187"/>
      <c r="O32" s="93"/>
      <c r="P32" s="116"/>
      <c r="Q32" s="317"/>
      <c r="R32" s="312"/>
      <c r="S32" s="187"/>
      <c r="T32" s="105"/>
      <c r="U32" s="116"/>
      <c r="V32" s="317"/>
      <c r="W32" s="312"/>
    </row>
    <row r="33" spans="1:23" s="44" customFormat="1" ht="24" customHeight="1" x14ac:dyDescent="0.45">
      <c r="A33" s="334"/>
      <c r="B33" s="334"/>
      <c r="C33" s="332"/>
      <c r="D33" s="107"/>
      <c r="E33" s="59"/>
      <c r="F33" s="49" t="s">
        <v>79</v>
      </c>
      <c r="G33" s="109"/>
      <c r="H33" s="184" t="str">
        <f>'5. 産業廃棄物排出量等'!U67</f>
        <v/>
      </c>
      <c r="I33" s="164" t="str">
        <f>IF('5. 産業廃棄物排出量等'!H67=0,"",'5. 産業廃棄物排出量等'!H67)</f>
        <v>kg</v>
      </c>
      <c r="J33" s="298"/>
      <c r="K33" s="295"/>
      <c r="L33" s="320"/>
      <c r="M33" s="114"/>
      <c r="N33" s="187"/>
      <c r="O33" s="105"/>
      <c r="P33" s="116"/>
      <c r="Q33" s="317"/>
      <c r="R33" s="312"/>
      <c r="S33" s="187"/>
      <c r="T33" s="105"/>
      <c r="U33" s="116"/>
      <c r="V33" s="317"/>
      <c r="W33" s="312"/>
    </row>
    <row r="34" spans="1:23" s="44" customFormat="1" ht="24" customHeight="1" x14ac:dyDescent="0.45">
      <c r="A34" s="334"/>
      <c r="B34" s="334"/>
      <c r="C34" s="332"/>
      <c r="D34" s="107"/>
      <c r="E34" s="49" t="s">
        <v>80</v>
      </c>
      <c r="F34" s="103"/>
      <c r="G34" s="110"/>
      <c r="H34" s="184" t="str">
        <f>'5. 産業廃棄物排出量等'!U68</f>
        <v/>
      </c>
      <c r="I34" s="164" t="str">
        <f>IF('5. 産業廃棄物排出量等'!H68=0,"",'5. 産業廃棄物排出量等'!H68)</f>
        <v>kg</v>
      </c>
      <c r="J34" s="299"/>
      <c r="K34" s="295"/>
      <c r="L34" s="320"/>
      <c r="M34" s="114"/>
      <c r="N34" s="187"/>
      <c r="O34" s="93"/>
      <c r="P34" s="116"/>
      <c r="Q34" s="317"/>
      <c r="R34" s="312"/>
      <c r="S34" s="187"/>
      <c r="T34" s="105"/>
      <c r="U34" s="116"/>
      <c r="V34" s="317"/>
      <c r="W34" s="312"/>
    </row>
    <row r="35" spans="1:23" s="16" customFormat="1" ht="24" customHeight="1" x14ac:dyDescent="0.45">
      <c r="A35" s="330"/>
      <c r="B35" s="331"/>
      <c r="C35" s="331"/>
      <c r="D35" s="346" t="s">
        <v>196</v>
      </c>
      <c r="E35" s="64" t="s">
        <v>33</v>
      </c>
      <c r="F35" s="69"/>
      <c r="G35" s="90"/>
      <c r="H35" s="184" t="str">
        <f>'6. 水使用量及び総排水量'!T7</f>
        <v/>
      </c>
      <c r="I35" s="164" t="str">
        <f>IF('6. 水使用量及び総排水量'!G7=0,"",'6. 水使用量及び総排水量'!G7)</f>
        <v>m3</v>
      </c>
      <c r="J35" s="167" t="str">
        <f>'6. 水使用量及び総排水量'!T8</f>
        <v/>
      </c>
      <c r="K35" s="295"/>
      <c r="L35" s="320"/>
      <c r="M35" s="114"/>
      <c r="N35" s="187"/>
      <c r="O35" s="93"/>
      <c r="P35" s="116"/>
      <c r="Q35" s="317"/>
      <c r="R35" s="312"/>
      <c r="S35" s="187"/>
      <c r="T35" s="105"/>
      <c r="U35" s="116"/>
      <c r="V35" s="317"/>
      <c r="W35" s="312"/>
    </row>
    <row r="36" spans="1:23" s="16" customFormat="1" ht="24" customHeight="1" x14ac:dyDescent="0.45">
      <c r="A36" s="332"/>
      <c r="B36" s="331"/>
      <c r="C36" s="331"/>
      <c r="D36" s="347"/>
      <c r="E36" s="64" t="s">
        <v>39</v>
      </c>
      <c r="F36" s="69"/>
      <c r="G36" s="90"/>
      <c r="H36" s="184" t="str">
        <f>'6. 水使用量及び総排水量'!T9</f>
        <v/>
      </c>
      <c r="I36" s="164" t="str">
        <f>IF('6. 水使用量及び総排水量'!G9=0,"",'6. 水使用量及び総排水量'!G9)</f>
        <v>m3</v>
      </c>
      <c r="J36" s="167" t="str">
        <f>'6. 水使用量及び総排水量'!T10</f>
        <v/>
      </c>
      <c r="K36" s="295"/>
      <c r="L36" s="320"/>
      <c r="M36" s="114"/>
      <c r="N36" s="187"/>
      <c r="O36" s="93"/>
      <c r="P36" s="116"/>
      <c r="Q36" s="317"/>
      <c r="R36" s="312"/>
      <c r="S36" s="187"/>
      <c r="T36" s="105"/>
      <c r="U36" s="116"/>
      <c r="V36" s="317"/>
      <c r="W36" s="312"/>
    </row>
    <row r="37" spans="1:23" s="16" customFormat="1" ht="24" customHeight="1" x14ac:dyDescent="0.45">
      <c r="A37" s="332"/>
      <c r="B37" s="331"/>
      <c r="C37" s="331"/>
      <c r="D37" s="348"/>
      <c r="E37" s="64" t="s">
        <v>40</v>
      </c>
      <c r="F37" s="69"/>
      <c r="G37" s="90"/>
      <c r="H37" s="184" t="str">
        <f>'6. 水使用量及び総排水量'!T11</f>
        <v/>
      </c>
      <c r="I37" s="164" t="str">
        <f>IF('6. 水使用量及び総排水量'!G11=0,"",'6. 水使用量及び総排水量'!G11)</f>
        <v>m3</v>
      </c>
      <c r="J37" s="167" t="str">
        <f>'6. 水使用量及び総排水量'!T12</f>
        <v/>
      </c>
      <c r="K37" s="295"/>
      <c r="L37" s="320"/>
      <c r="M37" s="114"/>
      <c r="N37" s="187"/>
      <c r="O37" s="93"/>
      <c r="P37" s="116"/>
      <c r="Q37" s="317"/>
      <c r="R37" s="312"/>
      <c r="S37" s="187"/>
      <c r="T37" s="105"/>
      <c r="U37" s="116"/>
      <c r="V37" s="317"/>
      <c r="W37" s="312"/>
    </row>
    <row r="38" spans="1:23" s="16" customFormat="1" ht="24" customHeight="1" x14ac:dyDescent="0.45">
      <c r="A38" s="330"/>
      <c r="B38" s="331"/>
      <c r="C38" s="331"/>
      <c r="D38" s="344" t="s">
        <v>197</v>
      </c>
      <c r="E38" s="322"/>
      <c r="F38" s="323"/>
      <c r="G38" s="323"/>
      <c r="H38" s="186"/>
      <c r="I38" s="93"/>
      <c r="J38" s="294"/>
      <c r="K38" s="295"/>
      <c r="L38" s="320"/>
      <c r="M38" s="114"/>
      <c r="N38" s="187"/>
      <c r="O38" s="93"/>
      <c r="P38" s="300"/>
      <c r="Q38" s="317"/>
      <c r="R38" s="312"/>
      <c r="S38" s="187"/>
      <c r="T38" s="105"/>
      <c r="U38" s="300"/>
      <c r="V38" s="317"/>
      <c r="W38" s="312"/>
    </row>
    <row r="39" spans="1:23" s="16" customFormat="1" ht="24" customHeight="1" x14ac:dyDescent="0.45">
      <c r="A39" s="332"/>
      <c r="B39" s="331"/>
      <c r="C39" s="331"/>
      <c r="D39" s="345"/>
      <c r="E39" s="322"/>
      <c r="F39" s="323"/>
      <c r="G39" s="323"/>
      <c r="H39" s="186"/>
      <c r="I39" s="93"/>
      <c r="J39" s="295"/>
      <c r="K39" s="295"/>
      <c r="L39" s="320"/>
      <c r="M39" s="114"/>
      <c r="N39" s="187"/>
      <c r="O39" s="93"/>
      <c r="P39" s="317"/>
      <c r="Q39" s="317"/>
      <c r="R39" s="312"/>
      <c r="S39" s="187"/>
      <c r="T39" s="105"/>
      <c r="U39" s="317"/>
      <c r="V39" s="317"/>
      <c r="W39" s="312"/>
    </row>
    <row r="40" spans="1:23" s="16" customFormat="1" ht="24" customHeight="1" x14ac:dyDescent="0.45">
      <c r="A40" s="332"/>
      <c r="B40" s="331"/>
      <c r="C40" s="331"/>
      <c r="D40" s="345"/>
      <c r="E40" s="322"/>
      <c r="F40" s="323"/>
      <c r="G40" s="323"/>
      <c r="H40" s="186"/>
      <c r="I40" s="93"/>
      <c r="J40" s="295"/>
      <c r="K40" s="295"/>
      <c r="L40" s="320"/>
      <c r="M40" s="114"/>
      <c r="N40" s="187"/>
      <c r="O40" s="93"/>
      <c r="P40" s="317"/>
      <c r="Q40" s="317"/>
      <c r="R40" s="312"/>
      <c r="S40" s="187"/>
      <c r="T40" s="105"/>
      <c r="U40" s="317"/>
      <c r="V40" s="317"/>
      <c r="W40" s="312"/>
    </row>
    <row r="41" spans="1:23" s="16" customFormat="1" ht="24" customHeight="1" x14ac:dyDescent="0.45">
      <c r="A41" s="332"/>
      <c r="B41" s="331"/>
      <c r="C41" s="331"/>
      <c r="D41" s="345"/>
      <c r="E41" s="322"/>
      <c r="F41" s="323"/>
      <c r="G41" s="323"/>
      <c r="H41" s="186"/>
      <c r="I41" s="93"/>
      <c r="J41" s="295"/>
      <c r="K41" s="295"/>
      <c r="L41" s="320"/>
      <c r="M41" s="114"/>
      <c r="N41" s="187"/>
      <c r="O41" s="93"/>
      <c r="P41" s="317"/>
      <c r="Q41" s="317"/>
      <c r="R41" s="312"/>
      <c r="S41" s="187"/>
      <c r="T41" s="105"/>
      <c r="U41" s="317"/>
      <c r="V41" s="317"/>
      <c r="W41" s="312"/>
    </row>
    <row r="42" spans="1:23" s="16" customFormat="1" ht="24" customHeight="1" x14ac:dyDescent="0.45">
      <c r="A42" s="332"/>
      <c r="B42" s="331"/>
      <c r="C42" s="331"/>
      <c r="D42" s="345"/>
      <c r="E42" s="322"/>
      <c r="F42" s="323"/>
      <c r="G42" s="323"/>
      <c r="H42" s="186"/>
      <c r="I42" s="93"/>
      <c r="J42" s="295"/>
      <c r="K42" s="295"/>
      <c r="L42" s="320"/>
      <c r="M42" s="114"/>
      <c r="N42" s="187"/>
      <c r="O42" s="93"/>
      <c r="P42" s="317"/>
      <c r="Q42" s="317"/>
      <c r="R42" s="312"/>
      <c r="S42" s="187"/>
      <c r="T42" s="105"/>
      <c r="U42" s="317"/>
      <c r="V42" s="317"/>
      <c r="W42" s="312"/>
    </row>
    <row r="43" spans="1:23" s="16" customFormat="1" ht="24" customHeight="1" thickBot="1" x14ac:dyDescent="0.5">
      <c r="A43" s="332"/>
      <c r="B43" s="331"/>
      <c r="C43" s="331"/>
      <c r="D43" s="345"/>
      <c r="E43" s="322"/>
      <c r="F43" s="323"/>
      <c r="G43" s="323"/>
      <c r="H43" s="186"/>
      <c r="I43" s="93"/>
      <c r="J43" s="296"/>
      <c r="K43" s="296"/>
      <c r="L43" s="321"/>
      <c r="M43" s="114"/>
      <c r="N43" s="189"/>
      <c r="O43" s="37"/>
      <c r="P43" s="318"/>
      <c r="Q43" s="318"/>
      <c r="R43" s="313"/>
      <c r="S43" s="189"/>
      <c r="T43" s="37"/>
      <c r="U43" s="318"/>
      <c r="V43" s="318"/>
      <c r="W43" s="313"/>
    </row>
  </sheetData>
  <mergeCells count="50">
    <mergeCell ref="A35:C37"/>
    <mergeCell ref="A38:C43"/>
    <mergeCell ref="A27:C34"/>
    <mergeCell ref="D7:G8"/>
    <mergeCell ref="A7:C8"/>
    <mergeCell ref="A9:C25"/>
    <mergeCell ref="A26:C26"/>
    <mergeCell ref="D38:D43"/>
    <mergeCell ref="D9:D25"/>
    <mergeCell ref="D35:D37"/>
    <mergeCell ref="F12:G12"/>
    <mergeCell ref="F13:G13"/>
    <mergeCell ref="F9:G9"/>
    <mergeCell ref="F10:G10"/>
    <mergeCell ref="F11:G11"/>
    <mergeCell ref="K26:K43"/>
    <mergeCell ref="L26:L43"/>
    <mergeCell ref="E42:G42"/>
    <mergeCell ref="Q26:Q43"/>
    <mergeCell ref="P38:P43"/>
    <mergeCell ref="E43:G43"/>
    <mergeCell ref="D26:G26"/>
    <mergeCell ref="D27:G27"/>
    <mergeCell ref="D31:G31"/>
    <mergeCell ref="E41:G41"/>
    <mergeCell ref="E38:G38"/>
    <mergeCell ref="E39:G39"/>
    <mergeCell ref="E40:G40"/>
    <mergeCell ref="W12:W13"/>
    <mergeCell ref="S8:T8"/>
    <mergeCell ref="R12:R13"/>
    <mergeCell ref="R26:R43"/>
    <mergeCell ref="V26:V43"/>
    <mergeCell ref="U38:U43"/>
    <mergeCell ref="S7:W7"/>
    <mergeCell ref="N8:O8"/>
    <mergeCell ref="J38:J43"/>
    <mergeCell ref="J31:J34"/>
    <mergeCell ref="J12:J13"/>
    <mergeCell ref="K12:K13"/>
    <mergeCell ref="L12:L13"/>
    <mergeCell ref="H7:M7"/>
    <mergeCell ref="P12:P13"/>
    <mergeCell ref="Q12:Q13"/>
    <mergeCell ref="H8:I8"/>
    <mergeCell ref="J27:J30"/>
    <mergeCell ref="N7:R7"/>
    <mergeCell ref="W26:W43"/>
    <mergeCell ref="U12:U13"/>
    <mergeCell ref="V12:V13"/>
  </mergeCells>
  <phoneticPr fontId="1"/>
  <pageMargins left="0.39000000000000007" right="0.39000000000000007" top="0.39000000000000007" bottom="0.39000000000000007" header="0.39000000000000007" footer="0.39000000000000007"/>
  <pageSetup paperSize="9" scale="4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showGridLines="0" view="pageBreakPreview" zoomScale="80" zoomScaleNormal="80" zoomScaleSheetLayoutView="80" zoomScalePageLayoutView="85" workbookViewId="0"/>
  </sheetViews>
  <sheetFormatPr defaultColWidth="7.88671875" defaultRowHeight="18" customHeight="1" x14ac:dyDescent="0.45"/>
  <cols>
    <col min="1" max="4" width="3.77734375" style="38" customWidth="1"/>
    <col min="5" max="5" width="3.33203125" style="38" customWidth="1"/>
    <col min="6" max="6" width="6.5546875" style="38" customWidth="1"/>
    <col min="7" max="7" width="2.6640625" style="38" customWidth="1"/>
    <col min="8" max="8" width="8.88671875" style="38" customWidth="1"/>
    <col min="9" max="16" width="10.6640625" style="38" customWidth="1"/>
    <col min="17" max="17" width="10.6640625" style="39" customWidth="1"/>
    <col min="18" max="22" width="10.6640625" style="38" customWidth="1"/>
    <col min="23" max="16384" width="7.88671875" style="38"/>
  </cols>
  <sheetData>
    <row r="1" spans="1:17" ht="22.5" x14ac:dyDescent="0.45">
      <c r="B1" s="12" t="s">
        <v>87</v>
      </c>
      <c r="C1" s="12"/>
      <c r="D1" s="12"/>
      <c r="E1" s="12"/>
    </row>
    <row r="2" spans="1:17" s="40" customFormat="1" ht="18" customHeight="1" x14ac:dyDescent="0.45">
      <c r="A2" s="24"/>
      <c r="B2" s="24"/>
      <c r="C2" s="78" t="s">
        <v>109</v>
      </c>
      <c r="D2" s="50"/>
      <c r="E2" s="50"/>
      <c r="F2" s="61"/>
      <c r="G2" s="61"/>
      <c r="H2" s="61"/>
      <c r="I2" s="61"/>
      <c r="J2" s="61"/>
      <c r="K2" s="61"/>
      <c r="L2" s="61"/>
      <c r="M2" s="61"/>
      <c r="Q2" s="41"/>
    </row>
    <row r="3" spans="1:17" s="40" customFormat="1" ht="17.25" x14ac:dyDescent="0.45">
      <c r="A3" s="24"/>
      <c r="B3" s="24"/>
      <c r="C3" s="212" t="s">
        <v>132</v>
      </c>
      <c r="F3" s="61"/>
      <c r="G3" s="61"/>
      <c r="H3" s="61"/>
      <c r="I3" s="61"/>
      <c r="J3" s="61"/>
      <c r="K3" s="61"/>
      <c r="L3" s="61"/>
      <c r="M3" s="61"/>
      <c r="Q3" s="41"/>
    </row>
    <row r="4" spans="1:17" s="40" customFormat="1" ht="18" customHeight="1" x14ac:dyDescent="0.45">
      <c r="A4" s="24"/>
      <c r="B4" s="24"/>
      <c r="C4" s="100"/>
      <c r="D4" s="50"/>
      <c r="E4" s="50"/>
      <c r="F4" s="61"/>
      <c r="G4" s="61"/>
      <c r="H4" s="61"/>
      <c r="I4" s="61"/>
      <c r="J4" s="61"/>
      <c r="K4" s="61"/>
      <c r="L4" s="61"/>
      <c r="M4" s="61"/>
      <c r="Q4" s="41"/>
    </row>
    <row r="5" spans="1:17" s="40" customFormat="1" ht="18" customHeight="1" x14ac:dyDescent="0.45">
      <c r="A5" s="24"/>
      <c r="B5" s="24"/>
      <c r="C5" s="78" t="s">
        <v>116</v>
      </c>
      <c r="D5" s="50"/>
      <c r="E5" s="50"/>
      <c r="F5" s="61"/>
      <c r="G5" s="61"/>
      <c r="H5" s="61"/>
      <c r="I5" s="61"/>
      <c r="J5" s="61"/>
      <c r="K5" s="61"/>
      <c r="L5" s="61"/>
      <c r="M5" s="61"/>
      <c r="Q5" s="41"/>
    </row>
    <row r="6" spans="1:17" s="40" customFormat="1" ht="17.25" x14ac:dyDescent="0.45">
      <c r="A6" s="24"/>
      <c r="B6" s="24"/>
      <c r="C6" s="78" t="s">
        <v>139</v>
      </c>
      <c r="Q6" s="41"/>
    </row>
    <row r="7" spans="1:17" s="40" customFormat="1" ht="17.25" x14ac:dyDescent="0.45">
      <c r="A7" s="24"/>
      <c r="B7" s="24"/>
      <c r="D7" s="78" t="s">
        <v>123</v>
      </c>
      <c r="Q7" s="41"/>
    </row>
    <row r="8" spans="1:17" s="40" customFormat="1" ht="17.25" x14ac:dyDescent="0.45">
      <c r="A8" s="24"/>
      <c r="B8" s="24"/>
      <c r="D8" s="212" t="s">
        <v>177</v>
      </c>
      <c r="Q8" s="41"/>
    </row>
    <row r="9" spans="1:17" s="40" customFormat="1" ht="17.25" x14ac:dyDescent="0.45">
      <c r="A9" s="24"/>
      <c r="B9" s="24"/>
      <c r="D9" s="212" t="s">
        <v>183</v>
      </c>
      <c r="F9" s="61"/>
      <c r="G9" s="61"/>
      <c r="H9" s="61"/>
      <c r="I9" s="61"/>
      <c r="J9" s="61"/>
      <c r="K9" s="61"/>
      <c r="L9" s="61"/>
      <c r="M9" s="61"/>
      <c r="Q9" s="41"/>
    </row>
    <row r="10" spans="1:17" s="40" customFormat="1" ht="17.25" x14ac:dyDescent="0.45">
      <c r="A10" s="24"/>
      <c r="B10" s="24"/>
      <c r="D10" s="212" t="s">
        <v>186</v>
      </c>
      <c r="F10" s="61"/>
      <c r="G10" s="61"/>
      <c r="H10" s="61"/>
      <c r="I10" s="61"/>
      <c r="J10" s="61"/>
      <c r="K10" s="61"/>
      <c r="L10" s="61"/>
      <c r="M10" s="61"/>
      <c r="Q10" s="41"/>
    </row>
    <row r="11" spans="1:17" s="40" customFormat="1" ht="17.25" x14ac:dyDescent="0.45">
      <c r="A11" s="24"/>
      <c r="B11" s="24"/>
      <c r="D11" s="78" t="s">
        <v>124</v>
      </c>
      <c r="F11" s="61"/>
      <c r="G11" s="61"/>
      <c r="H11" s="61"/>
      <c r="I11" s="61"/>
      <c r="J11" s="61"/>
      <c r="K11" s="61"/>
      <c r="L11" s="61"/>
      <c r="M11" s="61"/>
      <c r="Q11" s="41"/>
    </row>
    <row r="12" spans="1:17" s="40" customFormat="1" ht="17.25" x14ac:dyDescent="0.45">
      <c r="A12" s="24"/>
      <c r="B12" s="24"/>
      <c r="D12" s="78" t="s">
        <v>125</v>
      </c>
      <c r="F12" s="61"/>
      <c r="G12" s="61"/>
      <c r="H12" s="61"/>
      <c r="I12" s="61"/>
      <c r="J12" s="61"/>
      <c r="K12" s="61"/>
      <c r="L12" s="61"/>
      <c r="M12" s="61"/>
      <c r="Q12" s="181"/>
    </row>
    <row r="13" spans="1:17" s="40" customFormat="1" ht="17.25" x14ac:dyDescent="0.45">
      <c r="A13" s="24"/>
      <c r="B13" s="24"/>
      <c r="D13" s="233" t="s">
        <v>184</v>
      </c>
      <c r="F13" s="61"/>
      <c r="G13" s="61"/>
      <c r="H13" s="61"/>
      <c r="I13" s="61"/>
      <c r="J13" s="61"/>
      <c r="K13" s="61"/>
      <c r="L13" s="61"/>
      <c r="M13" s="61"/>
      <c r="Q13" s="41"/>
    </row>
    <row r="14" spans="1:17" s="40" customFormat="1" ht="22.5" x14ac:dyDescent="0.45">
      <c r="A14" s="24"/>
      <c r="B14" s="24"/>
      <c r="C14" s="101"/>
      <c r="F14" s="61"/>
      <c r="G14" s="61"/>
      <c r="H14" s="61"/>
      <c r="I14" s="61"/>
      <c r="J14" s="61"/>
      <c r="K14" s="61"/>
      <c r="L14" s="61"/>
      <c r="M14" s="61"/>
      <c r="Q14" s="41"/>
    </row>
    <row r="15" spans="1:17" s="40" customFormat="1" ht="18" customHeight="1" thickBot="1" x14ac:dyDescent="0.5">
      <c r="A15" s="24"/>
      <c r="B15" s="24"/>
      <c r="C15" s="82" t="s">
        <v>117</v>
      </c>
      <c r="F15" s="80"/>
      <c r="G15" s="81"/>
      <c r="H15" s="82"/>
      <c r="I15" s="42"/>
      <c r="Q15" s="41"/>
    </row>
    <row r="16" spans="1:17" s="40" customFormat="1" ht="18" customHeight="1" thickBot="1" x14ac:dyDescent="0.5">
      <c r="A16" s="24"/>
      <c r="B16" s="24"/>
      <c r="C16" s="79"/>
      <c r="E16" s="40" t="s">
        <v>176</v>
      </c>
      <c r="G16" s="367"/>
      <c r="H16" s="368"/>
      <c r="I16" s="369"/>
      <c r="J16" s="42"/>
      <c r="Q16" s="41"/>
    </row>
    <row r="17" spans="1:22" s="40" customFormat="1" ht="18" customHeight="1" thickBot="1" x14ac:dyDescent="0.5">
      <c r="A17" s="24"/>
      <c r="B17" s="24"/>
      <c r="C17" s="79"/>
      <c r="E17" s="40" t="s">
        <v>75</v>
      </c>
      <c r="G17" s="360"/>
      <c r="H17" s="361"/>
      <c r="I17" s="134" t="s">
        <v>144</v>
      </c>
      <c r="J17" s="83" t="s">
        <v>76</v>
      </c>
      <c r="K17" s="217" t="str">
        <f>IF(ISERROR(U21/U20),"",U21/U20)</f>
        <v/>
      </c>
      <c r="L17" s="40" t="s">
        <v>77</v>
      </c>
      <c r="Q17" s="41"/>
    </row>
    <row r="18" spans="1:22" s="40" customFormat="1" ht="18" customHeight="1" x14ac:dyDescent="0.45">
      <c r="A18" s="24"/>
      <c r="B18" s="24"/>
      <c r="C18" s="79"/>
      <c r="F18" s="80"/>
      <c r="G18" s="81"/>
      <c r="H18" s="82"/>
      <c r="I18" s="42"/>
      <c r="Q18" s="41"/>
    </row>
    <row r="19" spans="1:22" s="40" customFormat="1" ht="18" customHeight="1" thickBot="1" x14ac:dyDescent="0.5">
      <c r="F19" s="355" t="s">
        <v>63</v>
      </c>
      <c r="G19" s="356"/>
      <c r="H19" s="75" t="s">
        <v>22</v>
      </c>
      <c r="I19" s="133" t="str">
        <f>IF(ISERROR(DATE(自己チェック表の構成・入力の手順等!E22,自己チェック表の構成・入力の手順等!G22,1)),"",DATE(自己チェック表の構成・入力の手順等!E22,自己チェック表の構成・入力の手順等!G22,1))</f>
        <v/>
      </c>
      <c r="J19" s="133" t="str">
        <f>IF(ISERROR(EDATE(I19,1)),"",EDATE(I19,1))</f>
        <v/>
      </c>
      <c r="K19" s="133" t="str">
        <f t="shared" ref="K19:T19" si="0">IF(ISERROR(EDATE(J19,1)),"",EDATE(J19,1))</f>
        <v/>
      </c>
      <c r="L19" s="133" t="str">
        <f t="shared" si="0"/>
        <v/>
      </c>
      <c r="M19" s="133" t="str">
        <f t="shared" si="0"/>
        <v/>
      </c>
      <c r="N19" s="133" t="str">
        <f t="shared" si="0"/>
        <v/>
      </c>
      <c r="O19" s="133" t="str">
        <f t="shared" si="0"/>
        <v/>
      </c>
      <c r="P19" s="133" t="str">
        <f t="shared" si="0"/>
        <v/>
      </c>
      <c r="Q19" s="133" t="str">
        <f t="shared" si="0"/>
        <v/>
      </c>
      <c r="R19" s="133" t="str">
        <f t="shared" si="0"/>
        <v/>
      </c>
      <c r="S19" s="133" t="str">
        <f t="shared" si="0"/>
        <v/>
      </c>
      <c r="T19" s="133" t="str">
        <f t="shared" si="0"/>
        <v/>
      </c>
      <c r="U19" s="10" t="s">
        <v>23</v>
      </c>
      <c r="V19" s="47" t="s">
        <v>60</v>
      </c>
    </row>
    <row r="20" spans="1:22" s="40" customFormat="1" ht="18" customHeight="1" x14ac:dyDescent="0.45">
      <c r="F20" s="370" t="s">
        <v>52</v>
      </c>
      <c r="G20" s="371"/>
      <c r="H20" s="165" t="s">
        <v>24</v>
      </c>
      <c r="I20" s="190"/>
      <c r="J20" s="191"/>
      <c r="K20" s="191"/>
      <c r="L20" s="191"/>
      <c r="M20" s="191"/>
      <c r="N20" s="191"/>
      <c r="O20" s="191"/>
      <c r="P20" s="191"/>
      <c r="Q20" s="191"/>
      <c r="R20" s="191"/>
      <c r="S20" s="191"/>
      <c r="T20" s="192"/>
      <c r="U20" s="193" t="str">
        <f>IF(SUM(I20:T20)=0,"",SUM(I20:T20))</f>
        <v/>
      </c>
      <c r="V20" s="119" t="str">
        <f>IF(ISERROR(U20/12),"",U20/12)</f>
        <v/>
      </c>
    </row>
    <row r="21" spans="1:22" s="40" customFormat="1" ht="18" customHeight="1" thickBot="1" x14ac:dyDescent="0.5">
      <c r="F21" s="370" t="s">
        <v>53</v>
      </c>
      <c r="G21" s="371"/>
      <c r="H21" s="132" t="s">
        <v>25</v>
      </c>
      <c r="I21" s="170"/>
      <c r="J21" s="171"/>
      <c r="K21" s="171"/>
      <c r="L21" s="171"/>
      <c r="M21" s="171"/>
      <c r="N21" s="171"/>
      <c r="O21" s="171"/>
      <c r="P21" s="171"/>
      <c r="Q21" s="171"/>
      <c r="R21" s="171"/>
      <c r="S21" s="171"/>
      <c r="T21" s="172"/>
      <c r="U21" s="173" t="str">
        <f>IF(COUNTBLANK(I21:T21)=12,"",SUM(I21:T21))</f>
        <v/>
      </c>
      <c r="V21" s="169" t="str">
        <f>IF(ISERROR(U21/12),"",U21/12)</f>
        <v/>
      </c>
    </row>
    <row r="22" spans="1:22" s="40" customFormat="1" ht="18" customHeight="1" x14ac:dyDescent="0.45">
      <c r="F22" s="370" t="s">
        <v>27</v>
      </c>
      <c r="G22" s="371"/>
      <c r="H22" s="3" t="s">
        <v>26</v>
      </c>
      <c r="I22" s="194" t="str">
        <f>IF((I20*$G$17)=0,"",I20*$G$17)</f>
        <v/>
      </c>
      <c r="J22" s="194" t="str">
        <f t="shared" ref="J22:T22" si="1">IF((J20*$G$17)=0,"",J20*$G$17)</f>
        <v/>
      </c>
      <c r="K22" s="194" t="str">
        <f t="shared" si="1"/>
        <v/>
      </c>
      <c r="L22" s="194" t="str">
        <f t="shared" si="1"/>
        <v/>
      </c>
      <c r="M22" s="194" t="str">
        <f t="shared" si="1"/>
        <v/>
      </c>
      <c r="N22" s="194" t="str">
        <f t="shared" si="1"/>
        <v/>
      </c>
      <c r="O22" s="194" t="str">
        <f t="shared" si="1"/>
        <v/>
      </c>
      <c r="P22" s="194" t="str">
        <f t="shared" si="1"/>
        <v/>
      </c>
      <c r="Q22" s="194" t="str">
        <f t="shared" si="1"/>
        <v/>
      </c>
      <c r="R22" s="194" t="str">
        <f t="shared" si="1"/>
        <v/>
      </c>
      <c r="S22" s="194" t="str">
        <f t="shared" si="1"/>
        <v/>
      </c>
      <c r="T22" s="194" t="str">
        <f t="shared" si="1"/>
        <v/>
      </c>
      <c r="U22" s="195" t="str">
        <f>IF(ISERROR(U20*$G$17),"",U20*$G$17)</f>
        <v/>
      </c>
      <c r="V22" s="119" t="str">
        <f>IF(ISERROR(U22/12),"",U22/12)</f>
        <v/>
      </c>
    </row>
    <row r="23" spans="1:22" s="40" customFormat="1" ht="18" customHeight="1" x14ac:dyDescent="0.45">
      <c r="Q23" s="41"/>
    </row>
    <row r="24" spans="1:22" s="40" customFormat="1" ht="18" customHeight="1" thickBot="1" x14ac:dyDescent="0.5">
      <c r="A24" s="24"/>
      <c r="B24" s="24"/>
      <c r="C24" s="82" t="s">
        <v>118</v>
      </c>
      <c r="F24" s="80"/>
      <c r="G24" s="81"/>
      <c r="H24" s="82"/>
      <c r="I24" s="42"/>
      <c r="Q24" s="41"/>
    </row>
    <row r="25" spans="1:22" s="40" customFormat="1" ht="18" customHeight="1" thickBot="1" x14ac:dyDescent="0.5">
      <c r="A25" s="24"/>
      <c r="B25" s="24"/>
      <c r="C25" s="79"/>
      <c r="E25" s="40" t="s">
        <v>176</v>
      </c>
      <c r="G25" s="367"/>
      <c r="H25" s="368"/>
      <c r="I25" s="369"/>
      <c r="J25" s="42"/>
      <c r="Q25" s="41"/>
    </row>
    <row r="26" spans="1:22" s="40" customFormat="1" ht="18" customHeight="1" thickBot="1" x14ac:dyDescent="0.5">
      <c r="A26" s="24"/>
      <c r="B26" s="24"/>
      <c r="C26" s="79"/>
      <c r="E26" s="40" t="s">
        <v>75</v>
      </c>
      <c r="G26" s="360"/>
      <c r="H26" s="361"/>
      <c r="I26" s="134" t="s">
        <v>144</v>
      </c>
      <c r="J26" s="83" t="s">
        <v>76</v>
      </c>
      <c r="K26" s="217" t="str">
        <f>IF(ISERROR(U30/U29),"",U30/U29)</f>
        <v/>
      </c>
      <c r="L26" s="40" t="s">
        <v>77</v>
      </c>
      <c r="Q26" s="41"/>
    </row>
    <row r="27" spans="1:22" s="40" customFormat="1" ht="18" customHeight="1" x14ac:dyDescent="0.45">
      <c r="A27" s="24"/>
      <c r="B27" s="24"/>
      <c r="C27" s="79"/>
      <c r="F27" s="80"/>
      <c r="G27" s="81"/>
      <c r="H27" s="82"/>
      <c r="I27" s="42"/>
      <c r="Q27" s="41"/>
    </row>
    <row r="28" spans="1:22" s="40" customFormat="1" ht="18" customHeight="1" thickBot="1" x14ac:dyDescent="0.5">
      <c r="F28" s="355" t="s">
        <v>63</v>
      </c>
      <c r="G28" s="356"/>
      <c r="H28" s="9" t="s">
        <v>22</v>
      </c>
      <c r="I28" s="133" t="str">
        <f>IF(ISERROR(DATE(自己チェック表の構成・入力の手順等!E22,自己チェック表の構成・入力の手順等!G22,1)),"",DATE(自己チェック表の構成・入力の手順等!E22,自己チェック表の構成・入力の手順等!G22,1))</f>
        <v/>
      </c>
      <c r="J28" s="133" t="str">
        <f>IF(ISERROR(EDATE(I28,1)),"",EDATE(I28,1))</f>
        <v/>
      </c>
      <c r="K28" s="133" t="str">
        <f t="shared" ref="K28:T28" si="2">IF(ISERROR(EDATE(J28,1)),"",EDATE(J28,1))</f>
        <v/>
      </c>
      <c r="L28" s="133" t="str">
        <f t="shared" si="2"/>
        <v/>
      </c>
      <c r="M28" s="133" t="str">
        <f t="shared" si="2"/>
        <v/>
      </c>
      <c r="N28" s="133" t="str">
        <f t="shared" si="2"/>
        <v/>
      </c>
      <c r="O28" s="133" t="str">
        <f t="shared" si="2"/>
        <v/>
      </c>
      <c r="P28" s="133" t="str">
        <f t="shared" si="2"/>
        <v/>
      </c>
      <c r="Q28" s="133" t="str">
        <f t="shared" si="2"/>
        <v/>
      </c>
      <c r="R28" s="133" t="str">
        <f t="shared" si="2"/>
        <v/>
      </c>
      <c r="S28" s="133" t="str">
        <f t="shared" si="2"/>
        <v/>
      </c>
      <c r="T28" s="133" t="str">
        <f t="shared" si="2"/>
        <v/>
      </c>
      <c r="U28" s="10" t="s">
        <v>23</v>
      </c>
      <c r="V28" s="47" t="s">
        <v>60</v>
      </c>
    </row>
    <row r="29" spans="1:22" s="40" customFormat="1" ht="18" customHeight="1" x14ac:dyDescent="0.45">
      <c r="F29" s="357" t="s">
        <v>52</v>
      </c>
      <c r="G29" s="358"/>
      <c r="H29" s="165" t="s">
        <v>24</v>
      </c>
      <c r="I29" s="190"/>
      <c r="J29" s="191"/>
      <c r="K29" s="191"/>
      <c r="L29" s="191"/>
      <c r="M29" s="191"/>
      <c r="N29" s="191"/>
      <c r="O29" s="191"/>
      <c r="P29" s="191"/>
      <c r="Q29" s="191"/>
      <c r="R29" s="191"/>
      <c r="S29" s="191"/>
      <c r="T29" s="192"/>
      <c r="U29" s="193" t="str">
        <f>IF(SUM(I29:T29)=0,"",SUM(I29:T29))</f>
        <v/>
      </c>
      <c r="V29" s="119" t="str">
        <f>IF(ISERROR(U29/12),"",U29/12)</f>
        <v/>
      </c>
    </row>
    <row r="30" spans="1:22" s="40" customFormat="1" ht="18" customHeight="1" thickBot="1" x14ac:dyDescent="0.5">
      <c r="F30" s="357" t="s">
        <v>53</v>
      </c>
      <c r="G30" s="358"/>
      <c r="H30" s="132" t="s">
        <v>25</v>
      </c>
      <c r="I30" s="170"/>
      <c r="J30" s="171"/>
      <c r="K30" s="171"/>
      <c r="L30" s="171"/>
      <c r="M30" s="171"/>
      <c r="N30" s="171"/>
      <c r="O30" s="171"/>
      <c r="P30" s="171"/>
      <c r="Q30" s="171"/>
      <c r="R30" s="171"/>
      <c r="S30" s="171"/>
      <c r="T30" s="172"/>
      <c r="U30" s="173" t="str">
        <f>IF(COUNTBLANK(I30:T30)=12,"",SUM(I30:T30))</f>
        <v/>
      </c>
      <c r="V30" s="169" t="str">
        <f>IF(ISERROR(U30/12),"",U30/12)</f>
        <v/>
      </c>
    </row>
    <row r="31" spans="1:22" s="40" customFormat="1" ht="18" customHeight="1" x14ac:dyDescent="0.45">
      <c r="F31" s="357" t="s">
        <v>27</v>
      </c>
      <c r="G31" s="358"/>
      <c r="H31" s="3" t="s">
        <v>26</v>
      </c>
      <c r="I31" s="194" t="str">
        <f>IF(I29*$G$26=0,"",I29*$G$26)</f>
        <v/>
      </c>
      <c r="J31" s="194" t="str">
        <f t="shared" ref="J31:T31" si="3">IF(J29*$G$26=0,"",J29*$G$26)</f>
        <v/>
      </c>
      <c r="K31" s="194" t="str">
        <f t="shared" si="3"/>
        <v/>
      </c>
      <c r="L31" s="194" t="str">
        <f t="shared" si="3"/>
        <v/>
      </c>
      <c r="M31" s="194" t="str">
        <f t="shared" si="3"/>
        <v/>
      </c>
      <c r="N31" s="194" t="str">
        <f t="shared" si="3"/>
        <v/>
      </c>
      <c r="O31" s="194" t="str">
        <f t="shared" si="3"/>
        <v/>
      </c>
      <c r="P31" s="194" t="str">
        <f t="shared" si="3"/>
        <v/>
      </c>
      <c r="Q31" s="194" t="str">
        <f t="shared" si="3"/>
        <v/>
      </c>
      <c r="R31" s="194" t="str">
        <f t="shared" si="3"/>
        <v/>
      </c>
      <c r="S31" s="194" t="str">
        <f t="shared" si="3"/>
        <v/>
      </c>
      <c r="T31" s="194" t="str">
        <f t="shared" si="3"/>
        <v/>
      </c>
      <c r="U31" s="195" t="str">
        <f>IF(ISERROR(U29*$G$26),"",U29*$G$26)</f>
        <v/>
      </c>
      <c r="V31" s="119" t="str">
        <f>IF(ISERROR(U31/12),"",U31/12)</f>
        <v/>
      </c>
    </row>
    <row r="32" spans="1:22" s="40" customFormat="1" ht="18" customHeight="1" x14ac:dyDescent="0.45">
      <c r="F32" s="76"/>
      <c r="G32" s="60"/>
      <c r="Q32" s="41"/>
    </row>
    <row r="33" spans="1:22" s="40" customFormat="1" ht="18" customHeight="1" thickBot="1" x14ac:dyDescent="0.5">
      <c r="A33" s="24"/>
      <c r="B33" s="24"/>
      <c r="C33" s="82" t="s">
        <v>119</v>
      </c>
      <c r="F33" s="80"/>
      <c r="G33" s="81"/>
      <c r="H33" s="82"/>
      <c r="I33" s="42"/>
      <c r="Q33" s="41"/>
    </row>
    <row r="34" spans="1:22" s="40" customFormat="1" ht="18" customHeight="1" thickBot="1" x14ac:dyDescent="0.5">
      <c r="A34" s="24"/>
      <c r="B34" s="24"/>
      <c r="C34" s="79"/>
      <c r="E34" s="40" t="s">
        <v>176</v>
      </c>
      <c r="G34" s="367"/>
      <c r="H34" s="368"/>
      <c r="I34" s="369"/>
      <c r="J34" s="42"/>
      <c r="Q34" s="41"/>
    </row>
    <row r="35" spans="1:22" s="40" customFormat="1" ht="18" customHeight="1" thickBot="1" x14ac:dyDescent="0.5">
      <c r="A35" s="24"/>
      <c r="B35" s="24"/>
      <c r="C35" s="79"/>
      <c r="E35" s="40" t="s">
        <v>75</v>
      </c>
      <c r="G35" s="360"/>
      <c r="H35" s="361"/>
      <c r="I35" s="134" t="s">
        <v>144</v>
      </c>
      <c r="J35" s="83" t="s">
        <v>76</v>
      </c>
      <c r="K35" s="217" t="str">
        <f>IF(ISERROR(U39/U38),"",U39/U38)</f>
        <v/>
      </c>
      <c r="L35" s="40" t="s">
        <v>77</v>
      </c>
      <c r="Q35" s="41"/>
    </row>
    <row r="36" spans="1:22" s="40" customFormat="1" ht="18" customHeight="1" x14ac:dyDescent="0.45">
      <c r="A36" s="24"/>
      <c r="B36" s="24"/>
      <c r="C36" s="79"/>
      <c r="F36" s="80"/>
      <c r="G36" s="81"/>
      <c r="H36" s="82"/>
      <c r="I36" s="42"/>
      <c r="Q36" s="41"/>
    </row>
    <row r="37" spans="1:22" s="40" customFormat="1" ht="18" customHeight="1" thickBot="1" x14ac:dyDescent="0.5">
      <c r="F37" s="355" t="s">
        <v>63</v>
      </c>
      <c r="G37" s="356"/>
      <c r="H37" s="9" t="s">
        <v>22</v>
      </c>
      <c r="I37" s="133" t="str">
        <f>IF(ISERROR(DATE(自己チェック表の構成・入力の手順等!E22,自己チェック表の構成・入力の手順等!G22,1)),"",DATE(自己チェック表の構成・入力の手順等!E22,自己チェック表の構成・入力の手順等!G22,1))</f>
        <v/>
      </c>
      <c r="J37" s="133" t="str">
        <f>IF(ISERROR(EDATE(I37,1)),"",EDATE(I37,1))</f>
        <v/>
      </c>
      <c r="K37" s="133" t="str">
        <f t="shared" ref="K37:T37" si="4">IF(ISERROR(EDATE(J37,1)),"",EDATE(J37,1))</f>
        <v/>
      </c>
      <c r="L37" s="133" t="str">
        <f t="shared" si="4"/>
        <v/>
      </c>
      <c r="M37" s="133" t="str">
        <f t="shared" si="4"/>
        <v/>
      </c>
      <c r="N37" s="133" t="str">
        <f t="shared" si="4"/>
        <v/>
      </c>
      <c r="O37" s="133" t="str">
        <f t="shared" si="4"/>
        <v/>
      </c>
      <c r="P37" s="133" t="str">
        <f t="shared" si="4"/>
        <v/>
      </c>
      <c r="Q37" s="133" t="str">
        <f t="shared" si="4"/>
        <v/>
      </c>
      <c r="R37" s="133" t="str">
        <f t="shared" si="4"/>
        <v/>
      </c>
      <c r="S37" s="133" t="str">
        <f t="shared" si="4"/>
        <v/>
      </c>
      <c r="T37" s="133" t="str">
        <f t="shared" si="4"/>
        <v/>
      </c>
      <c r="U37" s="10" t="s">
        <v>23</v>
      </c>
      <c r="V37" s="47" t="s">
        <v>60</v>
      </c>
    </row>
    <row r="38" spans="1:22" s="40" customFormat="1" ht="18" customHeight="1" x14ac:dyDescent="0.45">
      <c r="F38" s="357" t="s">
        <v>52</v>
      </c>
      <c r="G38" s="358"/>
      <c r="H38" s="165" t="s">
        <v>24</v>
      </c>
      <c r="I38" s="190"/>
      <c r="J38" s="191"/>
      <c r="K38" s="191"/>
      <c r="L38" s="191"/>
      <c r="M38" s="191"/>
      <c r="N38" s="191"/>
      <c r="O38" s="191"/>
      <c r="P38" s="191"/>
      <c r="Q38" s="191"/>
      <c r="R38" s="191"/>
      <c r="S38" s="191"/>
      <c r="T38" s="192"/>
      <c r="U38" s="193" t="str">
        <f>IF(SUM(I38:T38)=0,"",SUM(I38:T38))</f>
        <v/>
      </c>
      <c r="V38" s="119" t="str">
        <f>IF(ISERROR(U38/12),"",U38/12)</f>
        <v/>
      </c>
    </row>
    <row r="39" spans="1:22" s="40" customFormat="1" ht="18" customHeight="1" thickBot="1" x14ac:dyDescent="0.5">
      <c r="F39" s="357" t="s">
        <v>53</v>
      </c>
      <c r="G39" s="358"/>
      <c r="H39" s="132" t="s">
        <v>25</v>
      </c>
      <c r="I39" s="170"/>
      <c r="J39" s="171"/>
      <c r="K39" s="171"/>
      <c r="L39" s="171"/>
      <c r="M39" s="171"/>
      <c r="N39" s="171"/>
      <c r="O39" s="171"/>
      <c r="P39" s="171"/>
      <c r="Q39" s="171"/>
      <c r="R39" s="171"/>
      <c r="S39" s="171"/>
      <c r="T39" s="172"/>
      <c r="U39" s="173" t="str">
        <f>IF(COUNTBLANK(I39:T39)=12,"",SUM(I39:T39))</f>
        <v/>
      </c>
      <c r="V39" s="169" t="str">
        <f>IF(ISERROR(U39/12),"",U39/12)</f>
        <v/>
      </c>
    </row>
    <row r="40" spans="1:22" s="40" customFormat="1" ht="18" customHeight="1" x14ac:dyDescent="0.45">
      <c r="F40" s="357" t="s">
        <v>27</v>
      </c>
      <c r="G40" s="358"/>
      <c r="H40" s="3" t="s">
        <v>26</v>
      </c>
      <c r="I40" s="194" t="str">
        <f>IF(I38*$G$35=0,"",I38*$G$35)</f>
        <v/>
      </c>
      <c r="J40" s="194" t="str">
        <f t="shared" ref="J40:T40" si="5">IF(J38*$G$35=0,"",J38*$G$35)</f>
        <v/>
      </c>
      <c r="K40" s="194" t="str">
        <f t="shared" si="5"/>
        <v/>
      </c>
      <c r="L40" s="194" t="str">
        <f t="shared" si="5"/>
        <v/>
      </c>
      <c r="M40" s="194" t="str">
        <f t="shared" si="5"/>
        <v/>
      </c>
      <c r="N40" s="194" t="str">
        <f t="shared" si="5"/>
        <v/>
      </c>
      <c r="O40" s="194" t="str">
        <f t="shared" si="5"/>
        <v/>
      </c>
      <c r="P40" s="194" t="str">
        <f t="shared" si="5"/>
        <v/>
      </c>
      <c r="Q40" s="194" t="str">
        <f t="shared" si="5"/>
        <v/>
      </c>
      <c r="R40" s="194" t="str">
        <f t="shared" si="5"/>
        <v/>
      </c>
      <c r="S40" s="194" t="str">
        <f t="shared" si="5"/>
        <v/>
      </c>
      <c r="T40" s="194" t="str">
        <f t="shared" si="5"/>
        <v/>
      </c>
      <c r="U40" s="195" t="str">
        <f>IF(ISERROR(U38*$G$35),"",U38*$G$35)</f>
        <v/>
      </c>
      <c r="V40" s="119" t="str">
        <f>IF(ISERROR(U40/12),"",U40/12)</f>
        <v/>
      </c>
    </row>
    <row r="41" spans="1:22" s="40" customFormat="1" ht="18" customHeight="1" x14ac:dyDescent="0.45">
      <c r="F41" s="76"/>
      <c r="G41" s="60"/>
      <c r="Q41" s="41"/>
    </row>
    <row r="42" spans="1:22" s="40" customFormat="1" ht="18" customHeight="1" thickBot="1" x14ac:dyDescent="0.5">
      <c r="A42" s="24"/>
      <c r="B42" s="24"/>
      <c r="C42" s="82" t="s">
        <v>120</v>
      </c>
      <c r="F42" s="80"/>
      <c r="G42" s="81"/>
      <c r="H42" s="82"/>
      <c r="I42" s="42"/>
      <c r="Q42" s="41"/>
    </row>
    <row r="43" spans="1:22" s="40" customFormat="1" ht="18" customHeight="1" thickBot="1" x14ac:dyDescent="0.5">
      <c r="A43" s="24"/>
      <c r="B43" s="24"/>
      <c r="C43" s="79"/>
      <c r="E43" s="40" t="s">
        <v>121</v>
      </c>
      <c r="G43" s="364"/>
      <c r="H43" s="365"/>
      <c r="I43" s="366"/>
      <c r="J43" s="42"/>
      <c r="Q43" s="41"/>
    </row>
    <row r="44" spans="1:22" s="40" customFormat="1" ht="18" customHeight="1" x14ac:dyDescent="0.45">
      <c r="A44" s="24"/>
      <c r="B44" s="24"/>
      <c r="C44" s="79"/>
      <c r="F44" s="80"/>
      <c r="G44" s="81"/>
      <c r="H44" s="82"/>
      <c r="I44" s="42"/>
      <c r="Q44" s="41"/>
    </row>
    <row r="45" spans="1:22" s="40" customFormat="1" ht="18" customHeight="1" thickBot="1" x14ac:dyDescent="0.5">
      <c r="F45" s="355" t="s">
        <v>63</v>
      </c>
      <c r="G45" s="356"/>
      <c r="H45" s="9" t="s">
        <v>22</v>
      </c>
      <c r="I45" s="133" t="str">
        <f>IF(ISERROR(DATE(自己チェック表の構成・入力の手順等!E22,自己チェック表の構成・入力の手順等!G22,1)),"",DATE(自己チェック表の構成・入力の手順等!E22,自己チェック表の構成・入力の手順等!G22,1))</f>
        <v/>
      </c>
      <c r="J45" s="133" t="str">
        <f>IF(ISERROR(EDATE(I45,1)),"",EDATE(I45,1))</f>
        <v/>
      </c>
      <c r="K45" s="133" t="str">
        <f t="shared" ref="K45:T45" si="6">IF(ISERROR(EDATE(J45,1)),"",EDATE(J45,1))</f>
        <v/>
      </c>
      <c r="L45" s="133" t="str">
        <f t="shared" si="6"/>
        <v/>
      </c>
      <c r="M45" s="133" t="str">
        <f t="shared" si="6"/>
        <v/>
      </c>
      <c r="N45" s="133" t="str">
        <f t="shared" si="6"/>
        <v/>
      </c>
      <c r="O45" s="133" t="str">
        <f t="shared" si="6"/>
        <v/>
      </c>
      <c r="P45" s="133" t="str">
        <f t="shared" si="6"/>
        <v/>
      </c>
      <c r="Q45" s="133" t="str">
        <f t="shared" si="6"/>
        <v/>
      </c>
      <c r="R45" s="133" t="str">
        <f t="shared" si="6"/>
        <v/>
      </c>
      <c r="S45" s="133" t="str">
        <f t="shared" si="6"/>
        <v/>
      </c>
      <c r="T45" s="133" t="str">
        <f t="shared" si="6"/>
        <v/>
      </c>
      <c r="U45" s="10" t="s">
        <v>23</v>
      </c>
      <c r="V45" s="47" t="s">
        <v>60</v>
      </c>
    </row>
    <row r="46" spans="1:22" s="40" customFormat="1" ht="18" customHeight="1" thickBot="1" x14ac:dyDescent="0.5">
      <c r="F46" s="357" t="s">
        <v>133</v>
      </c>
      <c r="G46" s="358"/>
      <c r="H46" s="165" t="s">
        <v>24</v>
      </c>
      <c r="I46" s="196"/>
      <c r="J46" s="197"/>
      <c r="K46" s="197"/>
      <c r="L46" s="197"/>
      <c r="M46" s="197"/>
      <c r="N46" s="197"/>
      <c r="O46" s="197"/>
      <c r="P46" s="197"/>
      <c r="Q46" s="197"/>
      <c r="R46" s="197"/>
      <c r="S46" s="197"/>
      <c r="T46" s="198"/>
      <c r="U46" s="193" t="str">
        <f>IF(SUM(I46:T46)=0,"",SUM(I46:T46))</f>
        <v/>
      </c>
      <c r="V46" s="119" t="str">
        <f>IF(ISERROR(U46/12),"",U46/12)</f>
        <v/>
      </c>
    </row>
    <row r="47" spans="1:22" s="40" customFormat="1" ht="18" customHeight="1" x14ac:dyDescent="0.45">
      <c r="F47" s="76"/>
      <c r="G47" s="60"/>
      <c r="Q47" s="41"/>
    </row>
    <row r="48" spans="1:22" s="40" customFormat="1" ht="18" customHeight="1" thickBot="1" x14ac:dyDescent="0.5">
      <c r="A48" s="24"/>
      <c r="B48" s="24"/>
      <c r="C48" s="82" t="s">
        <v>122</v>
      </c>
      <c r="F48" s="80"/>
      <c r="G48" s="81"/>
      <c r="H48" s="82"/>
      <c r="I48" s="42"/>
      <c r="Q48" s="41"/>
    </row>
    <row r="49" spans="1:22" s="40" customFormat="1" ht="18" customHeight="1" thickBot="1" x14ac:dyDescent="0.5">
      <c r="A49" s="24"/>
      <c r="B49" s="24"/>
      <c r="C49" s="79"/>
      <c r="E49" s="40" t="s">
        <v>121</v>
      </c>
      <c r="G49" s="364"/>
      <c r="H49" s="365"/>
      <c r="I49" s="366"/>
      <c r="J49" s="42"/>
      <c r="Q49" s="41"/>
    </row>
    <row r="50" spans="1:22" s="40" customFormat="1" ht="18" customHeight="1" x14ac:dyDescent="0.45">
      <c r="A50" s="24"/>
      <c r="B50" s="24"/>
      <c r="C50" s="79"/>
      <c r="F50" s="80"/>
      <c r="G50" s="81"/>
      <c r="H50" s="82"/>
      <c r="I50" s="42"/>
      <c r="Q50" s="41"/>
    </row>
    <row r="51" spans="1:22" s="40" customFormat="1" ht="18" customHeight="1" thickBot="1" x14ac:dyDescent="0.5">
      <c r="F51" s="355" t="s">
        <v>63</v>
      </c>
      <c r="G51" s="356"/>
      <c r="H51" s="9" t="s">
        <v>22</v>
      </c>
      <c r="I51" s="133" t="str">
        <f>IF(ISERROR(DATE(自己チェック表の構成・入力の手順等!E22,自己チェック表の構成・入力の手順等!G22,1)),"",DATE(自己チェック表の構成・入力の手順等!E22,自己チェック表の構成・入力の手順等!G22,1))</f>
        <v/>
      </c>
      <c r="J51" s="133" t="str">
        <f>IF(ISERROR(EDATE(I51,1)),"",EDATE(I51,1))</f>
        <v/>
      </c>
      <c r="K51" s="133" t="str">
        <f t="shared" ref="K51:T51" si="7">IF(ISERROR(EDATE(J51,1)),"",EDATE(J51,1))</f>
        <v/>
      </c>
      <c r="L51" s="133" t="str">
        <f t="shared" si="7"/>
        <v/>
      </c>
      <c r="M51" s="133" t="str">
        <f t="shared" si="7"/>
        <v/>
      </c>
      <c r="N51" s="133" t="str">
        <f t="shared" si="7"/>
        <v/>
      </c>
      <c r="O51" s="133" t="str">
        <f t="shared" si="7"/>
        <v/>
      </c>
      <c r="P51" s="133" t="str">
        <f t="shared" si="7"/>
        <v/>
      </c>
      <c r="Q51" s="133" t="str">
        <f t="shared" si="7"/>
        <v/>
      </c>
      <c r="R51" s="133" t="str">
        <f t="shared" si="7"/>
        <v/>
      </c>
      <c r="S51" s="133" t="str">
        <f t="shared" si="7"/>
        <v/>
      </c>
      <c r="T51" s="133" t="str">
        <f t="shared" si="7"/>
        <v/>
      </c>
      <c r="U51" s="10" t="s">
        <v>23</v>
      </c>
      <c r="V51" s="47" t="s">
        <v>60</v>
      </c>
    </row>
    <row r="52" spans="1:22" s="40" customFormat="1" ht="18" customHeight="1" thickBot="1" x14ac:dyDescent="0.5">
      <c r="F52" s="357" t="s">
        <v>133</v>
      </c>
      <c r="G52" s="358"/>
      <c r="H52" s="165" t="s">
        <v>24</v>
      </c>
      <c r="I52" s="196"/>
      <c r="J52" s="197"/>
      <c r="K52" s="197"/>
      <c r="L52" s="197"/>
      <c r="M52" s="197"/>
      <c r="N52" s="197"/>
      <c r="O52" s="197"/>
      <c r="P52" s="197"/>
      <c r="Q52" s="197"/>
      <c r="R52" s="197"/>
      <c r="S52" s="197"/>
      <c r="T52" s="198"/>
      <c r="U52" s="193" t="str">
        <f>IF(SUM(I52:T52)=0,"",SUM(I52:T52))</f>
        <v/>
      </c>
      <c r="V52" s="119" t="str">
        <f>IF(ISERROR(U52/12),"",U52/12)</f>
        <v/>
      </c>
    </row>
    <row r="53" spans="1:22" s="40" customFormat="1" ht="18" customHeight="1" x14ac:dyDescent="0.45">
      <c r="F53" s="76"/>
      <c r="G53" s="60"/>
      <c r="Q53" s="41"/>
    </row>
    <row r="54" spans="1:22" s="40" customFormat="1" ht="18" customHeight="1" x14ac:dyDescent="0.45">
      <c r="C54" s="78" t="s">
        <v>126</v>
      </c>
      <c r="F54" s="76"/>
      <c r="G54" s="60"/>
      <c r="Q54" s="41"/>
    </row>
    <row r="55" spans="1:22" s="40" customFormat="1" ht="18" customHeight="1" x14ac:dyDescent="0.45">
      <c r="C55" s="212" t="s">
        <v>185</v>
      </c>
      <c r="F55" s="76"/>
      <c r="G55" s="60"/>
      <c r="Q55" s="41"/>
    </row>
    <row r="56" spans="1:22" s="40" customFormat="1" ht="18" customHeight="1" x14ac:dyDescent="0.45">
      <c r="C56" s="212" t="s">
        <v>181</v>
      </c>
      <c r="F56" s="76"/>
      <c r="G56" s="60"/>
      <c r="Q56" s="41"/>
    </row>
    <row r="57" spans="1:22" s="40" customFormat="1" ht="18" customHeight="1" x14ac:dyDescent="0.45">
      <c r="C57" s="100"/>
      <c r="F57" s="76"/>
      <c r="G57" s="60"/>
      <c r="Q57" s="41"/>
    </row>
    <row r="58" spans="1:22" s="40" customFormat="1" ht="18" customHeight="1" thickBot="1" x14ac:dyDescent="0.5">
      <c r="C58" s="40" t="s">
        <v>127</v>
      </c>
      <c r="F58" s="79"/>
      <c r="Q58" s="41"/>
    </row>
    <row r="59" spans="1:22" s="40" customFormat="1" ht="18" customHeight="1" thickBot="1" x14ac:dyDescent="0.5">
      <c r="A59" s="24"/>
      <c r="B59" s="24"/>
      <c r="C59" s="79"/>
      <c r="E59" s="40" t="s">
        <v>75</v>
      </c>
      <c r="G59" s="362">
        <v>2.3199999999999998</v>
      </c>
      <c r="H59" s="363"/>
      <c r="I59" t="s">
        <v>154</v>
      </c>
      <c r="J59" s="83"/>
      <c r="K59" s="225"/>
      <c r="L59"/>
      <c r="M59" s="131"/>
      <c r="Q59" s="41"/>
    </row>
    <row r="60" spans="1:22" s="40" customFormat="1" ht="18" customHeight="1" x14ac:dyDescent="0.45">
      <c r="A60" s="24"/>
      <c r="B60" s="24"/>
      <c r="C60" s="79"/>
      <c r="F60" s="80"/>
      <c r="G60" s="81"/>
      <c r="H60" s="82"/>
      <c r="I60" s="42"/>
      <c r="Q60" s="41"/>
    </row>
    <row r="61" spans="1:22" s="40" customFormat="1" ht="18" customHeight="1" thickBot="1" x14ac:dyDescent="0.5">
      <c r="F61" s="355" t="s">
        <v>63</v>
      </c>
      <c r="G61" s="356"/>
      <c r="H61" s="9" t="s">
        <v>22</v>
      </c>
      <c r="I61" s="133" t="str">
        <f>IF(ISERROR(DATE(自己チェック表の構成・入力の手順等!E22,自己チェック表の構成・入力の手順等!G22,1)),"",DATE(自己チェック表の構成・入力の手順等!E22,自己チェック表の構成・入力の手順等!G22,1))</f>
        <v/>
      </c>
      <c r="J61" s="133" t="str">
        <f>IF(ISERROR(EDATE(I61,1)),"",EDATE(I61,1))</f>
        <v/>
      </c>
      <c r="K61" s="133" t="str">
        <f t="shared" ref="K61:T61" si="8">IF(ISERROR(EDATE(J61,1)),"",EDATE(J61,1))</f>
        <v/>
      </c>
      <c r="L61" s="133" t="str">
        <f t="shared" si="8"/>
        <v/>
      </c>
      <c r="M61" s="133" t="str">
        <f t="shared" si="8"/>
        <v/>
      </c>
      <c r="N61" s="133" t="str">
        <f t="shared" si="8"/>
        <v/>
      </c>
      <c r="O61" s="133" t="str">
        <f t="shared" si="8"/>
        <v/>
      </c>
      <c r="P61" s="133" t="str">
        <f t="shared" si="8"/>
        <v/>
      </c>
      <c r="Q61" s="133" t="str">
        <f t="shared" si="8"/>
        <v/>
      </c>
      <c r="R61" s="133" t="str">
        <f t="shared" si="8"/>
        <v/>
      </c>
      <c r="S61" s="133" t="str">
        <f t="shared" si="8"/>
        <v/>
      </c>
      <c r="T61" s="133" t="str">
        <f t="shared" si="8"/>
        <v/>
      </c>
      <c r="U61" s="10" t="s">
        <v>23</v>
      </c>
      <c r="V61" s="47" t="s">
        <v>60</v>
      </c>
    </row>
    <row r="62" spans="1:22" s="40" customFormat="1" ht="18" customHeight="1" x14ac:dyDescent="0.45">
      <c r="F62" s="357" t="s">
        <v>52</v>
      </c>
      <c r="G62" s="358"/>
      <c r="H62" s="165" t="s">
        <v>140</v>
      </c>
      <c r="I62" s="190"/>
      <c r="J62" s="191"/>
      <c r="K62" s="191"/>
      <c r="L62" s="191"/>
      <c r="M62" s="191"/>
      <c r="N62" s="191"/>
      <c r="O62" s="191"/>
      <c r="P62" s="191"/>
      <c r="Q62" s="191"/>
      <c r="R62" s="191"/>
      <c r="S62" s="191"/>
      <c r="T62" s="192"/>
      <c r="U62" s="193" t="str">
        <f>IF(SUM(I62:T62)=0,"",SUM(I62:T62))</f>
        <v/>
      </c>
      <c r="V62" s="119" t="str">
        <f>IF(ISERROR(U62/12),"",U62/12)</f>
        <v/>
      </c>
    </row>
    <row r="63" spans="1:22" s="40" customFormat="1" ht="18" customHeight="1" thickBot="1" x14ac:dyDescent="0.5">
      <c r="F63" s="357" t="s">
        <v>53</v>
      </c>
      <c r="G63" s="358"/>
      <c r="H63" s="132" t="s">
        <v>25</v>
      </c>
      <c r="I63" s="170"/>
      <c r="J63" s="171"/>
      <c r="K63" s="171"/>
      <c r="L63" s="171"/>
      <c r="M63" s="171"/>
      <c r="N63" s="171"/>
      <c r="O63" s="171"/>
      <c r="P63" s="171"/>
      <c r="Q63" s="171"/>
      <c r="R63" s="171"/>
      <c r="S63" s="171"/>
      <c r="T63" s="172"/>
      <c r="U63" s="173" t="str">
        <f>IF(COUNTBLANK(I63:T63)=12,"",SUM(I63:T63))</f>
        <v/>
      </c>
      <c r="V63" s="169" t="str">
        <f>IF(ISERROR(U63/12),"",U63/12)</f>
        <v/>
      </c>
    </row>
    <row r="64" spans="1:22" s="40" customFormat="1" ht="18" customHeight="1" x14ac:dyDescent="0.45">
      <c r="F64" s="357" t="s">
        <v>27</v>
      </c>
      <c r="G64" s="358"/>
      <c r="H64" s="3" t="s">
        <v>26</v>
      </c>
      <c r="I64" s="194" t="str">
        <f>IF(I62*$G$59=0,"",I62*$G$59)</f>
        <v/>
      </c>
      <c r="J64" s="194" t="str">
        <f t="shared" ref="J64:T64" si="9">IF(J62*$G$59=0,"",J62*$G$59)</f>
        <v/>
      </c>
      <c r="K64" s="194" t="str">
        <f t="shared" si="9"/>
        <v/>
      </c>
      <c r="L64" s="194" t="str">
        <f t="shared" si="9"/>
        <v/>
      </c>
      <c r="M64" s="194" t="str">
        <f t="shared" si="9"/>
        <v/>
      </c>
      <c r="N64" s="194" t="str">
        <f t="shared" si="9"/>
        <v/>
      </c>
      <c r="O64" s="194" t="str">
        <f t="shared" si="9"/>
        <v/>
      </c>
      <c r="P64" s="194" t="str">
        <f t="shared" si="9"/>
        <v/>
      </c>
      <c r="Q64" s="194" t="str">
        <f t="shared" si="9"/>
        <v/>
      </c>
      <c r="R64" s="194" t="str">
        <f t="shared" si="9"/>
        <v/>
      </c>
      <c r="S64" s="194" t="str">
        <f t="shared" si="9"/>
        <v/>
      </c>
      <c r="T64" s="194" t="str">
        <f t="shared" si="9"/>
        <v/>
      </c>
      <c r="U64" s="195" t="str">
        <f>IF(ISERROR(U62*$G$59),"",U62*$G$59)</f>
        <v/>
      </c>
      <c r="V64" s="119" t="str">
        <f>IF(ISERROR(U64/12),"",U64/12)</f>
        <v/>
      </c>
    </row>
    <row r="65" spans="1:22" s="40" customFormat="1" ht="18" customHeight="1" x14ac:dyDescent="0.45">
      <c r="F65" s="76"/>
      <c r="G65" s="77"/>
      <c r="H65" s="4"/>
      <c r="I65" s="4"/>
      <c r="J65" s="4"/>
      <c r="K65" s="4"/>
      <c r="L65" s="4"/>
      <c r="M65" s="4"/>
      <c r="N65" s="4"/>
      <c r="O65" s="4"/>
      <c r="P65" s="4"/>
      <c r="Q65" s="5"/>
      <c r="R65" s="4"/>
      <c r="S65" s="4"/>
      <c r="T65" s="4"/>
      <c r="U65" s="4"/>
    </row>
    <row r="66" spans="1:22" s="40" customFormat="1" ht="18" customHeight="1" thickBot="1" x14ac:dyDescent="0.5">
      <c r="C66" s="40" t="s">
        <v>128</v>
      </c>
      <c r="Q66" s="41"/>
    </row>
    <row r="67" spans="1:22" s="40" customFormat="1" ht="18" customHeight="1" thickBot="1" x14ac:dyDescent="0.5">
      <c r="A67" s="24"/>
      <c r="B67" s="24"/>
      <c r="C67" s="79"/>
      <c r="E67" s="40" t="s">
        <v>75</v>
      </c>
      <c r="G67" s="362">
        <v>2.58</v>
      </c>
      <c r="H67" s="363"/>
      <c r="I67" t="s">
        <v>154</v>
      </c>
      <c r="J67" s="83"/>
      <c r="K67" s="225"/>
      <c r="L67"/>
      <c r="M67" s="131"/>
      <c r="Q67" s="41"/>
    </row>
    <row r="68" spans="1:22" s="40" customFormat="1" ht="18" customHeight="1" x14ac:dyDescent="0.45">
      <c r="A68" s="24"/>
      <c r="B68" s="24"/>
      <c r="C68" s="79"/>
      <c r="F68" s="80"/>
      <c r="G68" s="81"/>
      <c r="H68" s="82"/>
      <c r="I68" s="42"/>
      <c r="Q68" s="41"/>
    </row>
    <row r="69" spans="1:22" s="40" customFormat="1" ht="18" customHeight="1" thickBot="1" x14ac:dyDescent="0.5">
      <c r="F69" s="355" t="s">
        <v>63</v>
      </c>
      <c r="G69" s="356"/>
      <c r="H69" s="9" t="s">
        <v>22</v>
      </c>
      <c r="I69" s="133" t="str">
        <f>IF(ISERROR(DATE(自己チェック表の構成・入力の手順等!E22,自己チェック表の構成・入力の手順等!G22,1)),"",DATE(自己チェック表の構成・入力の手順等!E22,自己チェック表の構成・入力の手順等!G22,1))</f>
        <v/>
      </c>
      <c r="J69" s="133" t="str">
        <f>IF(ISERROR(EDATE(I69,1)),"",EDATE(I69,1))</f>
        <v/>
      </c>
      <c r="K69" s="133" t="str">
        <f t="shared" ref="K69:T69" si="10">IF(ISERROR(EDATE(J69,1)),"",EDATE(J69,1))</f>
        <v/>
      </c>
      <c r="L69" s="133" t="str">
        <f t="shared" si="10"/>
        <v/>
      </c>
      <c r="M69" s="133" t="str">
        <f t="shared" si="10"/>
        <v/>
      </c>
      <c r="N69" s="133" t="str">
        <f t="shared" si="10"/>
        <v/>
      </c>
      <c r="O69" s="133" t="str">
        <f t="shared" si="10"/>
        <v/>
      </c>
      <c r="P69" s="133" t="str">
        <f t="shared" si="10"/>
        <v/>
      </c>
      <c r="Q69" s="133" t="str">
        <f t="shared" si="10"/>
        <v/>
      </c>
      <c r="R69" s="133" t="str">
        <f t="shared" si="10"/>
        <v/>
      </c>
      <c r="S69" s="133" t="str">
        <f t="shared" si="10"/>
        <v/>
      </c>
      <c r="T69" s="133" t="str">
        <f t="shared" si="10"/>
        <v/>
      </c>
      <c r="U69" s="10" t="s">
        <v>23</v>
      </c>
      <c r="V69" s="47" t="s">
        <v>60</v>
      </c>
    </row>
    <row r="70" spans="1:22" s="40" customFormat="1" ht="18" customHeight="1" x14ac:dyDescent="0.45">
      <c r="F70" s="357" t="s">
        <v>52</v>
      </c>
      <c r="G70" s="358"/>
      <c r="H70" s="165" t="s">
        <v>140</v>
      </c>
      <c r="I70" s="190"/>
      <c r="J70" s="191"/>
      <c r="K70" s="191"/>
      <c r="L70" s="191"/>
      <c r="M70" s="191"/>
      <c r="N70" s="191"/>
      <c r="O70" s="191"/>
      <c r="P70" s="191"/>
      <c r="Q70" s="191"/>
      <c r="R70" s="191"/>
      <c r="S70" s="191"/>
      <c r="T70" s="192"/>
      <c r="U70" s="193" t="str">
        <f>IF(SUM(I70:T70)=0,"",SUM(I70:T70))</f>
        <v/>
      </c>
      <c r="V70" s="119" t="str">
        <f>IF(ISERROR(U70/12),"",U70/12)</f>
        <v/>
      </c>
    </row>
    <row r="71" spans="1:22" s="40" customFormat="1" ht="18" customHeight="1" thickBot="1" x14ac:dyDescent="0.5">
      <c r="F71" s="357" t="s">
        <v>53</v>
      </c>
      <c r="G71" s="358"/>
      <c r="H71" s="132" t="s">
        <v>25</v>
      </c>
      <c r="I71" s="170"/>
      <c r="J71" s="171"/>
      <c r="K71" s="171"/>
      <c r="L71" s="171"/>
      <c r="M71" s="171"/>
      <c r="N71" s="171"/>
      <c r="O71" s="171"/>
      <c r="P71" s="171"/>
      <c r="Q71" s="171"/>
      <c r="R71" s="171"/>
      <c r="S71" s="171"/>
      <c r="T71" s="172"/>
      <c r="U71" s="173" t="str">
        <f>IF(COUNTBLANK(I71:T71)=12,"",SUM(I71:T71))</f>
        <v/>
      </c>
      <c r="V71" s="169" t="str">
        <f>IF(ISERROR(U71/12),"",U71/12)</f>
        <v/>
      </c>
    </row>
    <row r="72" spans="1:22" s="40" customFormat="1" ht="18" customHeight="1" x14ac:dyDescent="0.45">
      <c r="F72" s="357" t="s">
        <v>27</v>
      </c>
      <c r="G72" s="358"/>
      <c r="H72" s="3" t="s">
        <v>26</v>
      </c>
      <c r="I72" s="194" t="str">
        <f>IF(I70*$G$67=0,"",I70*$G$67)</f>
        <v/>
      </c>
      <c r="J72" s="194" t="str">
        <f t="shared" ref="J72:T72" si="11">IF(J70*$G$67=0,"",J70*$G$67)</f>
        <v/>
      </c>
      <c r="K72" s="194" t="str">
        <f t="shared" si="11"/>
        <v/>
      </c>
      <c r="L72" s="194" t="str">
        <f t="shared" si="11"/>
        <v/>
      </c>
      <c r="M72" s="194" t="str">
        <f t="shared" si="11"/>
        <v/>
      </c>
      <c r="N72" s="194" t="str">
        <f t="shared" si="11"/>
        <v/>
      </c>
      <c r="O72" s="194" t="str">
        <f t="shared" si="11"/>
        <v/>
      </c>
      <c r="P72" s="194" t="str">
        <f t="shared" si="11"/>
        <v/>
      </c>
      <c r="Q72" s="194" t="str">
        <f t="shared" si="11"/>
        <v/>
      </c>
      <c r="R72" s="194" t="str">
        <f t="shared" si="11"/>
        <v/>
      </c>
      <c r="S72" s="194" t="str">
        <f t="shared" si="11"/>
        <v/>
      </c>
      <c r="T72" s="194" t="str">
        <f t="shared" si="11"/>
        <v/>
      </c>
      <c r="U72" s="195" t="str">
        <f>IF(ISERROR(U70*$G$67),"",U70*$G$67)</f>
        <v/>
      </c>
      <c r="V72" s="119" t="str">
        <f>IF(ISERROR(U72/12),"",U72/12)</f>
        <v/>
      </c>
    </row>
    <row r="73" spans="1:22" s="40" customFormat="1" ht="18" customHeight="1" x14ac:dyDescent="0.45">
      <c r="F73" s="76"/>
      <c r="G73" s="77"/>
      <c r="Q73" s="41"/>
    </row>
    <row r="74" spans="1:22" s="40" customFormat="1" ht="18" customHeight="1" thickBot="1" x14ac:dyDescent="0.5">
      <c r="C74" s="40" t="s">
        <v>129</v>
      </c>
      <c r="Q74" s="41"/>
    </row>
    <row r="75" spans="1:22" s="40" customFormat="1" ht="18" customHeight="1" thickBot="1" x14ac:dyDescent="0.5">
      <c r="A75" s="24"/>
      <c r="B75" s="24"/>
      <c r="C75" s="79"/>
      <c r="E75" s="40" t="s">
        <v>75</v>
      </c>
      <c r="G75" s="362">
        <v>2.4900000000000002</v>
      </c>
      <c r="H75" s="363"/>
      <c r="I75" t="s">
        <v>154</v>
      </c>
      <c r="J75" s="83"/>
      <c r="K75" s="225"/>
      <c r="L75"/>
      <c r="M75" s="131"/>
      <c r="Q75" s="41"/>
    </row>
    <row r="76" spans="1:22" s="40" customFormat="1" ht="18" customHeight="1" x14ac:dyDescent="0.45">
      <c r="A76" s="24"/>
      <c r="B76" s="24"/>
      <c r="C76" s="79"/>
      <c r="F76" s="80"/>
      <c r="G76" s="81"/>
      <c r="H76" s="82"/>
      <c r="I76" s="42"/>
      <c r="Q76" s="41"/>
    </row>
    <row r="77" spans="1:22" s="40" customFormat="1" ht="18" customHeight="1" thickBot="1" x14ac:dyDescent="0.5">
      <c r="F77" s="355" t="s">
        <v>63</v>
      </c>
      <c r="G77" s="356"/>
      <c r="H77" s="9" t="s">
        <v>22</v>
      </c>
      <c r="I77" s="133" t="str">
        <f>IF(ISERROR(DATE(自己チェック表の構成・入力の手順等!E22,自己チェック表の構成・入力の手順等!G22,1)),"",DATE(自己チェック表の構成・入力の手順等!E22,自己チェック表の構成・入力の手順等!G22,1))</f>
        <v/>
      </c>
      <c r="J77" s="133" t="str">
        <f>IF(ISERROR(EDATE(I77,1)),"",EDATE(I77,1))</f>
        <v/>
      </c>
      <c r="K77" s="133" t="str">
        <f t="shared" ref="K77:T77" si="12">IF(ISERROR(EDATE(J77,1)),"",EDATE(J77,1))</f>
        <v/>
      </c>
      <c r="L77" s="133" t="str">
        <f t="shared" si="12"/>
        <v/>
      </c>
      <c r="M77" s="133" t="str">
        <f t="shared" si="12"/>
        <v/>
      </c>
      <c r="N77" s="133" t="str">
        <f t="shared" si="12"/>
        <v/>
      </c>
      <c r="O77" s="133" t="str">
        <f t="shared" si="12"/>
        <v/>
      </c>
      <c r="P77" s="133" t="str">
        <f t="shared" si="12"/>
        <v/>
      </c>
      <c r="Q77" s="133" t="str">
        <f t="shared" si="12"/>
        <v/>
      </c>
      <c r="R77" s="133" t="str">
        <f t="shared" si="12"/>
        <v/>
      </c>
      <c r="S77" s="133" t="str">
        <f t="shared" si="12"/>
        <v/>
      </c>
      <c r="T77" s="133" t="str">
        <f t="shared" si="12"/>
        <v/>
      </c>
      <c r="U77" s="10" t="s">
        <v>23</v>
      </c>
      <c r="V77" s="47" t="s">
        <v>60</v>
      </c>
    </row>
    <row r="78" spans="1:22" s="40" customFormat="1" ht="18" customHeight="1" x14ac:dyDescent="0.45">
      <c r="F78" s="357" t="s">
        <v>52</v>
      </c>
      <c r="G78" s="358"/>
      <c r="H78" s="165" t="s">
        <v>140</v>
      </c>
      <c r="I78" s="190"/>
      <c r="J78" s="191"/>
      <c r="K78" s="191"/>
      <c r="L78" s="191"/>
      <c r="M78" s="191"/>
      <c r="N78" s="191"/>
      <c r="O78" s="191"/>
      <c r="P78" s="191"/>
      <c r="Q78" s="191"/>
      <c r="R78" s="191"/>
      <c r="S78" s="191"/>
      <c r="T78" s="192"/>
      <c r="U78" s="193" t="str">
        <f>IF(SUM(I78:T78)=0,"",SUM(I78:T78))</f>
        <v/>
      </c>
      <c r="V78" s="119" t="str">
        <f>IF(ISERROR(U78/12),"",U78/12)</f>
        <v/>
      </c>
    </row>
    <row r="79" spans="1:22" s="40" customFormat="1" ht="18" customHeight="1" thickBot="1" x14ac:dyDescent="0.5">
      <c r="F79" s="357" t="s">
        <v>53</v>
      </c>
      <c r="G79" s="358"/>
      <c r="H79" s="132" t="s">
        <v>25</v>
      </c>
      <c r="I79" s="170"/>
      <c r="J79" s="171"/>
      <c r="K79" s="171"/>
      <c r="L79" s="171"/>
      <c r="M79" s="171"/>
      <c r="N79" s="171"/>
      <c r="O79" s="171"/>
      <c r="P79" s="171"/>
      <c r="Q79" s="171"/>
      <c r="R79" s="171"/>
      <c r="S79" s="171"/>
      <c r="T79" s="172"/>
      <c r="U79" s="173" t="str">
        <f>IF(COUNTBLANK(I79:T79)=12,"",SUM(I79:T79))</f>
        <v/>
      </c>
      <c r="V79" s="169" t="str">
        <f>IF(ISERROR(U79/12),"",U79/12)</f>
        <v/>
      </c>
    </row>
    <row r="80" spans="1:22" s="40" customFormat="1" ht="18" customHeight="1" x14ac:dyDescent="0.45">
      <c r="F80" s="357" t="s">
        <v>27</v>
      </c>
      <c r="G80" s="358"/>
      <c r="H80" s="3" t="s">
        <v>26</v>
      </c>
      <c r="I80" s="194" t="str">
        <f>IF(I78*$G$75=0,"",I78*$G$75)</f>
        <v/>
      </c>
      <c r="J80" s="194" t="str">
        <f t="shared" ref="J80:T80" si="13">IF(J78*$G$75=0,"",J78*$G$75)</f>
        <v/>
      </c>
      <c r="K80" s="194" t="str">
        <f t="shared" si="13"/>
        <v/>
      </c>
      <c r="L80" s="194" t="str">
        <f t="shared" si="13"/>
        <v/>
      </c>
      <c r="M80" s="194" t="str">
        <f t="shared" si="13"/>
        <v/>
      </c>
      <c r="N80" s="194" t="str">
        <f t="shared" si="13"/>
        <v/>
      </c>
      <c r="O80" s="194" t="str">
        <f t="shared" si="13"/>
        <v/>
      </c>
      <c r="P80" s="194" t="str">
        <f t="shared" si="13"/>
        <v/>
      </c>
      <c r="Q80" s="194" t="str">
        <f t="shared" si="13"/>
        <v/>
      </c>
      <c r="R80" s="194" t="str">
        <f t="shared" si="13"/>
        <v/>
      </c>
      <c r="S80" s="194" t="str">
        <f t="shared" si="13"/>
        <v/>
      </c>
      <c r="T80" s="194" t="str">
        <f t="shared" si="13"/>
        <v/>
      </c>
      <c r="U80" s="195" t="str">
        <f>IF(ISERROR(U78*$G$75),"",U78*$G$75)</f>
        <v/>
      </c>
      <c r="V80" s="119" t="str">
        <f>IF(ISERROR(U80/12),"",U80/12)</f>
        <v/>
      </c>
    </row>
    <row r="81" spans="1:22" s="40" customFormat="1" ht="18" customHeight="1" x14ac:dyDescent="0.45">
      <c r="F81" s="76"/>
      <c r="G81" s="77"/>
      <c r="Q81" s="41"/>
    </row>
    <row r="82" spans="1:22" s="40" customFormat="1" ht="18" customHeight="1" thickBot="1" x14ac:dyDescent="0.5">
      <c r="C82" s="40" t="s">
        <v>130</v>
      </c>
      <c r="Q82" s="41"/>
    </row>
    <row r="83" spans="1:22" s="40" customFormat="1" ht="18" customHeight="1" thickBot="1" x14ac:dyDescent="0.5">
      <c r="A83" s="24"/>
      <c r="B83" s="24"/>
      <c r="C83" s="79"/>
      <c r="E83" s="40" t="s">
        <v>75</v>
      </c>
      <c r="G83" s="362">
        <v>2.71</v>
      </c>
      <c r="H83" s="363"/>
      <c r="I83" t="s">
        <v>154</v>
      </c>
      <c r="J83" s="83"/>
      <c r="K83" s="225"/>
      <c r="L83"/>
      <c r="M83" s="131"/>
      <c r="Q83" s="41"/>
    </row>
    <row r="84" spans="1:22" s="40" customFormat="1" ht="18" customHeight="1" x14ac:dyDescent="0.45">
      <c r="A84" s="24"/>
      <c r="B84" s="24"/>
      <c r="C84" s="79"/>
      <c r="F84" s="80"/>
      <c r="G84" s="81"/>
      <c r="H84" s="82"/>
      <c r="I84" s="42"/>
      <c r="Q84" s="41"/>
    </row>
    <row r="85" spans="1:22" s="40" customFormat="1" ht="18" customHeight="1" thickBot="1" x14ac:dyDescent="0.5">
      <c r="F85" s="355" t="s">
        <v>63</v>
      </c>
      <c r="G85" s="356"/>
      <c r="H85" s="9" t="s">
        <v>22</v>
      </c>
      <c r="I85" s="133" t="str">
        <f>IF(ISERROR(DATE(自己チェック表の構成・入力の手順等!E22,自己チェック表の構成・入力の手順等!G22,1)),"",DATE(自己チェック表の構成・入力の手順等!E22,自己チェック表の構成・入力の手順等!G22,1))</f>
        <v/>
      </c>
      <c r="J85" s="133" t="str">
        <f>IF(ISERROR(EDATE(I85,1)),"",EDATE(I85,1))</f>
        <v/>
      </c>
      <c r="K85" s="133" t="str">
        <f t="shared" ref="K85:T85" si="14">IF(ISERROR(EDATE(J85,1)),"",EDATE(J85,1))</f>
        <v/>
      </c>
      <c r="L85" s="133" t="str">
        <f t="shared" si="14"/>
        <v/>
      </c>
      <c r="M85" s="133" t="str">
        <f t="shared" si="14"/>
        <v/>
      </c>
      <c r="N85" s="133" t="str">
        <f t="shared" si="14"/>
        <v/>
      </c>
      <c r="O85" s="133" t="str">
        <f t="shared" si="14"/>
        <v/>
      </c>
      <c r="P85" s="133" t="str">
        <f t="shared" si="14"/>
        <v/>
      </c>
      <c r="Q85" s="133" t="str">
        <f t="shared" si="14"/>
        <v/>
      </c>
      <c r="R85" s="133" t="str">
        <f t="shared" si="14"/>
        <v/>
      </c>
      <c r="S85" s="133" t="str">
        <f t="shared" si="14"/>
        <v/>
      </c>
      <c r="T85" s="133" t="str">
        <f t="shared" si="14"/>
        <v/>
      </c>
      <c r="U85" s="10" t="s">
        <v>23</v>
      </c>
      <c r="V85" s="47" t="s">
        <v>60</v>
      </c>
    </row>
    <row r="86" spans="1:22" s="40" customFormat="1" ht="18" customHeight="1" x14ac:dyDescent="0.45">
      <c r="F86" s="357" t="s">
        <v>52</v>
      </c>
      <c r="G86" s="358"/>
      <c r="H86" s="165" t="s">
        <v>140</v>
      </c>
      <c r="I86" s="190"/>
      <c r="J86" s="191"/>
      <c r="K86" s="191"/>
      <c r="L86" s="191"/>
      <c r="M86" s="191"/>
      <c r="N86" s="191"/>
      <c r="O86" s="191"/>
      <c r="P86" s="191"/>
      <c r="Q86" s="191"/>
      <c r="R86" s="191"/>
      <c r="S86" s="191"/>
      <c r="T86" s="192"/>
      <c r="U86" s="193" t="str">
        <f>IF(SUM(I86:T86)=0,"",SUM(I86:T86))</f>
        <v/>
      </c>
      <c r="V86" s="119" t="str">
        <f>IF(ISERROR(U86/12),"",U86/12)</f>
        <v/>
      </c>
    </row>
    <row r="87" spans="1:22" s="40" customFormat="1" ht="18" customHeight="1" thickBot="1" x14ac:dyDescent="0.5">
      <c r="F87" s="357" t="s">
        <v>53</v>
      </c>
      <c r="G87" s="358"/>
      <c r="H87" s="132" t="s">
        <v>25</v>
      </c>
      <c r="I87" s="170"/>
      <c r="J87" s="171"/>
      <c r="K87" s="171"/>
      <c r="L87" s="171"/>
      <c r="M87" s="171"/>
      <c r="N87" s="171"/>
      <c r="O87" s="171"/>
      <c r="P87" s="171"/>
      <c r="Q87" s="171"/>
      <c r="R87" s="171"/>
      <c r="S87" s="171"/>
      <c r="T87" s="172"/>
      <c r="U87" s="173" t="str">
        <f>IF(COUNTBLANK(I87:T87)=12,"",SUM(I87:T87))</f>
        <v/>
      </c>
      <c r="V87" s="169" t="str">
        <f>IF(ISERROR(U87/12),"",U87/12)</f>
        <v/>
      </c>
    </row>
    <row r="88" spans="1:22" s="40" customFormat="1" ht="18" customHeight="1" x14ac:dyDescent="0.45">
      <c r="F88" s="357" t="s">
        <v>27</v>
      </c>
      <c r="G88" s="358"/>
      <c r="H88" s="3" t="s">
        <v>26</v>
      </c>
      <c r="I88" s="194" t="str">
        <f>IF(I86*$G$83=0,"",I86*$G$83)</f>
        <v/>
      </c>
      <c r="J88" s="194" t="str">
        <f t="shared" ref="J88:T88" si="15">IF(J86*$G$83=0,"",J86*$G$83)</f>
        <v/>
      </c>
      <c r="K88" s="194" t="str">
        <f t="shared" si="15"/>
        <v/>
      </c>
      <c r="L88" s="194" t="str">
        <f t="shared" si="15"/>
        <v/>
      </c>
      <c r="M88" s="194" t="str">
        <f t="shared" si="15"/>
        <v/>
      </c>
      <c r="N88" s="194" t="str">
        <f t="shared" si="15"/>
        <v/>
      </c>
      <c r="O88" s="194" t="str">
        <f t="shared" si="15"/>
        <v/>
      </c>
      <c r="P88" s="194" t="str">
        <f t="shared" si="15"/>
        <v/>
      </c>
      <c r="Q88" s="194" t="str">
        <f t="shared" si="15"/>
        <v/>
      </c>
      <c r="R88" s="194" t="str">
        <f t="shared" si="15"/>
        <v/>
      </c>
      <c r="S88" s="194" t="str">
        <f t="shared" si="15"/>
        <v/>
      </c>
      <c r="T88" s="194" t="str">
        <f t="shared" si="15"/>
        <v/>
      </c>
      <c r="U88" s="195" t="str">
        <f>IF(ISERROR(U86*$G$83),"",U86*$G$83)</f>
        <v/>
      </c>
      <c r="V88" s="119" t="str">
        <f>IF(ISERROR(U88/12),"",U88/12)</f>
        <v/>
      </c>
    </row>
    <row r="89" spans="1:22" s="40" customFormat="1" ht="18" customHeight="1" x14ac:dyDescent="0.45">
      <c r="F89" s="76"/>
      <c r="G89" s="77"/>
      <c r="Q89" s="41"/>
    </row>
    <row r="90" spans="1:22" s="40" customFormat="1" ht="18" customHeight="1" thickBot="1" x14ac:dyDescent="0.5">
      <c r="C90" s="40" t="s">
        <v>131</v>
      </c>
      <c r="Q90" s="41"/>
    </row>
    <row r="91" spans="1:22" s="40" customFormat="1" ht="18" customHeight="1" thickBot="1" x14ac:dyDescent="0.5">
      <c r="A91" s="24"/>
      <c r="B91" s="24"/>
      <c r="C91" s="79"/>
      <c r="E91" s="40" t="s">
        <v>75</v>
      </c>
      <c r="G91" s="362">
        <v>2.16</v>
      </c>
      <c r="H91" s="363"/>
      <c r="I91" t="s">
        <v>156</v>
      </c>
      <c r="J91" s="83"/>
      <c r="K91" s="225"/>
      <c r="L91"/>
      <c r="M91" s="131"/>
      <c r="Q91" s="41"/>
    </row>
    <row r="92" spans="1:22" s="40" customFormat="1" ht="18" customHeight="1" x14ac:dyDescent="0.45">
      <c r="A92" s="24"/>
      <c r="B92" s="24"/>
      <c r="C92" s="79"/>
      <c r="F92" s="80"/>
      <c r="G92" s="81"/>
      <c r="H92" s="82"/>
      <c r="I92" s="42"/>
      <c r="Q92" s="41"/>
    </row>
    <row r="93" spans="1:22" s="40" customFormat="1" ht="18" customHeight="1" thickBot="1" x14ac:dyDescent="0.5">
      <c r="F93" s="355" t="s">
        <v>63</v>
      </c>
      <c r="G93" s="356"/>
      <c r="H93" s="9" t="s">
        <v>22</v>
      </c>
      <c r="I93" s="133" t="str">
        <f>IF(ISERROR(DATE(自己チェック表の構成・入力の手順等!E22,自己チェック表の構成・入力の手順等!G22,1)),"",DATE(自己チェック表の構成・入力の手順等!E22,自己チェック表の構成・入力の手順等!G22,1))</f>
        <v/>
      </c>
      <c r="J93" s="133" t="str">
        <f>IF(ISERROR(EDATE(I93,1)),"",EDATE(I93,1))</f>
        <v/>
      </c>
      <c r="K93" s="133" t="str">
        <f t="shared" ref="K93:T93" si="16">IF(ISERROR(EDATE(J93,1)),"",EDATE(J93,1))</f>
        <v/>
      </c>
      <c r="L93" s="133" t="str">
        <f t="shared" si="16"/>
        <v/>
      </c>
      <c r="M93" s="133" t="str">
        <f t="shared" si="16"/>
        <v/>
      </c>
      <c r="N93" s="133" t="str">
        <f t="shared" si="16"/>
        <v/>
      </c>
      <c r="O93" s="133" t="str">
        <f t="shared" si="16"/>
        <v/>
      </c>
      <c r="P93" s="133" t="str">
        <f t="shared" si="16"/>
        <v/>
      </c>
      <c r="Q93" s="133" t="str">
        <f t="shared" si="16"/>
        <v/>
      </c>
      <c r="R93" s="133" t="str">
        <f t="shared" si="16"/>
        <v/>
      </c>
      <c r="S93" s="133" t="str">
        <f t="shared" si="16"/>
        <v/>
      </c>
      <c r="T93" s="133" t="str">
        <f t="shared" si="16"/>
        <v/>
      </c>
      <c r="U93" s="10" t="s">
        <v>23</v>
      </c>
      <c r="V93" s="47" t="s">
        <v>60</v>
      </c>
    </row>
    <row r="94" spans="1:22" s="40" customFormat="1" ht="18" customHeight="1" x14ac:dyDescent="0.45">
      <c r="F94" s="357" t="s">
        <v>52</v>
      </c>
      <c r="G94" s="358"/>
      <c r="H94" s="165" t="s">
        <v>153</v>
      </c>
      <c r="I94" s="190"/>
      <c r="J94" s="191"/>
      <c r="K94" s="191"/>
      <c r="L94" s="191"/>
      <c r="M94" s="191"/>
      <c r="N94" s="191"/>
      <c r="O94" s="191"/>
      <c r="P94" s="191"/>
      <c r="Q94" s="191"/>
      <c r="R94" s="191"/>
      <c r="S94" s="191"/>
      <c r="T94" s="192"/>
      <c r="U94" s="193" t="str">
        <f>IF(SUM(I94:T94)=0,"",SUM(I94:T94))</f>
        <v/>
      </c>
      <c r="V94" s="119" t="str">
        <f>IF(ISERROR(U94/12),"",U94/12)</f>
        <v/>
      </c>
    </row>
    <row r="95" spans="1:22" s="40" customFormat="1" ht="18" customHeight="1" thickBot="1" x14ac:dyDescent="0.5">
      <c r="F95" s="357" t="s">
        <v>53</v>
      </c>
      <c r="G95" s="358"/>
      <c r="H95" s="132" t="s">
        <v>25</v>
      </c>
      <c r="I95" s="170"/>
      <c r="J95" s="171"/>
      <c r="K95" s="171"/>
      <c r="L95" s="171"/>
      <c r="M95" s="171"/>
      <c r="N95" s="171"/>
      <c r="O95" s="171"/>
      <c r="P95" s="171"/>
      <c r="Q95" s="171"/>
      <c r="R95" s="171"/>
      <c r="S95" s="171"/>
      <c r="T95" s="172"/>
      <c r="U95" s="173" t="str">
        <f>IF(COUNTBLANK(I95:T95)=12,"",SUM(I95:T95))</f>
        <v/>
      </c>
      <c r="V95" s="169" t="str">
        <f>IF(ISERROR(U95/12),"",U95/12)</f>
        <v/>
      </c>
    </row>
    <row r="96" spans="1:22" s="40" customFormat="1" ht="18" customHeight="1" x14ac:dyDescent="0.45">
      <c r="F96" s="357" t="s">
        <v>27</v>
      </c>
      <c r="G96" s="358"/>
      <c r="H96" s="3" t="s">
        <v>26</v>
      </c>
      <c r="I96" s="194" t="str">
        <f>IF(I94*$G$91=0,"",I94*$G$91)</f>
        <v/>
      </c>
      <c r="J96" s="194" t="str">
        <f t="shared" ref="J96:T96" si="17">IF(J94*$G$91=0,"",J94*$G$91)</f>
        <v/>
      </c>
      <c r="K96" s="194" t="str">
        <f t="shared" si="17"/>
        <v/>
      </c>
      <c r="L96" s="194" t="str">
        <f t="shared" si="17"/>
        <v/>
      </c>
      <c r="M96" s="194" t="str">
        <f t="shared" si="17"/>
        <v/>
      </c>
      <c r="N96" s="194" t="str">
        <f t="shared" si="17"/>
        <v/>
      </c>
      <c r="O96" s="194" t="str">
        <f t="shared" si="17"/>
        <v/>
      </c>
      <c r="P96" s="194" t="str">
        <f t="shared" si="17"/>
        <v/>
      </c>
      <c r="Q96" s="194" t="str">
        <f t="shared" si="17"/>
        <v/>
      </c>
      <c r="R96" s="194" t="str">
        <f t="shared" si="17"/>
        <v/>
      </c>
      <c r="S96" s="194" t="str">
        <f t="shared" si="17"/>
        <v/>
      </c>
      <c r="T96" s="194" t="str">
        <f t="shared" si="17"/>
        <v/>
      </c>
      <c r="U96" s="195" t="str">
        <f>IF(ISERROR(U94*$G$91),"",U94*$G$91)</f>
        <v/>
      </c>
      <c r="V96" s="119" t="str">
        <f>IF(ISERROR(U96/12),"",U96/12)</f>
        <v/>
      </c>
    </row>
    <row r="97" spans="1:22" s="40" customFormat="1" ht="18" customHeight="1" x14ac:dyDescent="0.45">
      <c r="F97" s="76"/>
      <c r="G97" s="77"/>
      <c r="H97" s="234" t="s">
        <v>157</v>
      </c>
      <c r="Q97" s="41"/>
    </row>
    <row r="98" spans="1:22" s="40" customFormat="1" ht="18" customHeight="1" x14ac:dyDescent="0.45">
      <c r="F98" s="76"/>
      <c r="G98" s="77"/>
      <c r="H98" s="181"/>
      <c r="Q98" s="41"/>
    </row>
    <row r="99" spans="1:22" s="40" customFormat="1" ht="18" customHeight="1" thickBot="1" x14ac:dyDescent="0.5">
      <c r="C99" s="40" t="s">
        <v>142</v>
      </c>
      <c r="Q99" s="41"/>
    </row>
    <row r="100" spans="1:22" s="40" customFormat="1" ht="18" customHeight="1" thickBot="1" x14ac:dyDescent="0.5">
      <c r="A100" s="24"/>
      <c r="B100" s="24"/>
      <c r="C100" s="79"/>
      <c r="E100" s="40" t="s">
        <v>75</v>
      </c>
      <c r="G100" s="362">
        <v>3</v>
      </c>
      <c r="H100" s="363"/>
      <c r="I100" t="s">
        <v>155</v>
      </c>
      <c r="J100" s="83"/>
      <c r="K100" s="225"/>
      <c r="L100"/>
      <c r="M100" s="131"/>
      <c r="Q100" s="41"/>
    </row>
    <row r="101" spans="1:22" s="40" customFormat="1" ht="18" customHeight="1" x14ac:dyDescent="0.45">
      <c r="A101" s="24"/>
      <c r="B101" s="24"/>
      <c r="C101" s="79"/>
      <c r="F101" s="80"/>
      <c r="G101" s="81"/>
      <c r="H101" s="82"/>
      <c r="I101" s="42"/>
      <c r="Q101" s="41"/>
    </row>
    <row r="102" spans="1:22" s="40" customFormat="1" ht="18" customHeight="1" thickBot="1" x14ac:dyDescent="0.5">
      <c r="F102" s="355" t="s">
        <v>63</v>
      </c>
      <c r="G102" s="356"/>
      <c r="H102" s="9" t="s">
        <v>22</v>
      </c>
      <c r="I102" s="133" t="str">
        <f>IF(ISERROR(DATE(自己チェック表の構成・入力の手順等!E22,自己チェック表の構成・入力の手順等!G22,1)),"",DATE(自己チェック表の構成・入力の手順等!E22,自己チェック表の構成・入力の手順等!G22,1))</f>
        <v/>
      </c>
      <c r="J102" s="133" t="str">
        <f>IF(ISERROR(EDATE(I102,1)),"",EDATE(I102,1))</f>
        <v/>
      </c>
      <c r="K102" s="133" t="str">
        <f t="shared" ref="K102:T102" si="18">IF(ISERROR(EDATE(J102,1)),"",EDATE(J102,1))</f>
        <v/>
      </c>
      <c r="L102" s="133" t="str">
        <f t="shared" si="18"/>
        <v/>
      </c>
      <c r="M102" s="133" t="str">
        <f t="shared" si="18"/>
        <v/>
      </c>
      <c r="N102" s="133" t="str">
        <f t="shared" si="18"/>
        <v/>
      </c>
      <c r="O102" s="133" t="str">
        <f t="shared" si="18"/>
        <v/>
      </c>
      <c r="P102" s="133" t="str">
        <f t="shared" si="18"/>
        <v/>
      </c>
      <c r="Q102" s="133" t="str">
        <f t="shared" si="18"/>
        <v/>
      </c>
      <c r="R102" s="133" t="str">
        <f t="shared" si="18"/>
        <v/>
      </c>
      <c r="S102" s="133" t="str">
        <f t="shared" si="18"/>
        <v/>
      </c>
      <c r="T102" s="133" t="str">
        <f t="shared" si="18"/>
        <v/>
      </c>
      <c r="U102" s="10" t="s">
        <v>23</v>
      </c>
      <c r="V102" s="47" t="s">
        <v>60</v>
      </c>
    </row>
    <row r="103" spans="1:22" s="40" customFormat="1" ht="18" customHeight="1" x14ac:dyDescent="0.45">
      <c r="F103" s="357" t="s">
        <v>52</v>
      </c>
      <c r="G103" s="358"/>
      <c r="H103" s="165" t="s">
        <v>141</v>
      </c>
      <c r="I103" s="190"/>
      <c r="J103" s="191"/>
      <c r="K103" s="191"/>
      <c r="L103" s="191"/>
      <c r="M103" s="191"/>
      <c r="N103" s="191"/>
      <c r="O103" s="191"/>
      <c r="P103" s="191"/>
      <c r="Q103" s="191"/>
      <c r="R103" s="191"/>
      <c r="S103" s="191"/>
      <c r="T103" s="192"/>
      <c r="U103" s="193" t="str">
        <f>IF(SUM(I103:T103)=0,"",SUM(I103:T103))</f>
        <v/>
      </c>
      <c r="V103" s="119" t="str">
        <f>IF(ISERROR(U103/12),"",U103/12)</f>
        <v/>
      </c>
    </row>
    <row r="104" spans="1:22" s="40" customFormat="1" ht="18" customHeight="1" thickBot="1" x14ac:dyDescent="0.5">
      <c r="F104" s="357" t="s">
        <v>53</v>
      </c>
      <c r="G104" s="358"/>
      <c r="H104" s="132" t="s">
        <v>25</v>
      </c>
      <c r="I104" s="170"/>
      <c r="J104" s="171"/>
      <c r="K104" s="171"/>
      <c r="L104" s="171"/>
      <c r="M104" s="171"/>
      <c r="N104" s="171"/>
      <c r="O104" s="171"/>
      <c r="P104" s="171"/>
      <c r="Q104" s="171"/>
      <c r="R104" s="171"/>
      <c r="S104" s="171"/>
      <c r="T104" s="172"/>
      <c r="U104" s="173" t="str">
        <f>IF(COUNTBLANK(I104:T104)=12,"",SUM(I104:T104))</f>
        <v/>
      </c>
      <c r="V104" s="169" t="str">
        <f>IF(ISERROR(U104/12),"",U104/12)</f>
        <v/>
      </c>
    </row>
    <row r="105" spans="1:22" s="40" customFormat="1" ht="18" customHeight="1" x14ac:dyDescent="0.45">
      <c r="F105" s="357" t="s">
        <v>27</v>
      </c>
      <c r="G105" s="358"/>
      <c r="H105" s="3" t="s">
        <v>26</v>
      </c>
      <c r="I105" s="194" t="str">
        <f>IF(I103*$G$100=0,"",I103*$G$100)</f>
        <v/>
      </c>
      <c r="J105" s="194" t="str">
        <f t="shared" ref="J105:T105" si="19">IF(J103*$G$100=0,"",J103*$G$100)</f>
        <v/>
      </c>
      <c r="K105" s="194" t="str">
        <f t="shared" si="19"/>
        <v/>
      </c>
      <c r="L105" s="194" t="str">
        <f t="shared" si="19"/>
        <v/>
      </c>
      <c r="M105" s="194" t="str">
        <f t="shared" si="19"/>
        <v/>
      </c>
      <c r="N105" s="194" t="str">
        <f t="shared" si="19"/>
        <v/>
      </c>
      <c r="O105" s="194" t="str">
        <f t="shared" si="19"/>
        <v/>
      </c>
      <c r="P105" s="194" t="str">
        <f t="shared" si="19"/>
        <v/>
      </c>
      <c r="Q105" s="194" t="str">
        <f t="shared" si="19"/>
        <v/>
      </c>
      <c r="R105" s="194" t="str">
        <f t="shared" si="19"/>
        <v/>
      </c>
      <c r="S105" s="194" t="str">
        <f t="shared" si="19"/>
        <v/>
      </c>
      <c r="T105" s="194" t="str">
        <f t="shared" si="19"/>
        <v/>
      </c>
      <c r="U105" s="195" t="str">
        <f>IF(ISERROR(U103*$G$100),"",U103*$G$100)</f>
        <v/>
      </c>
      <c r="V105" s="119" t="str">
        <f>IF(ISERROR(U105/12),"",U105/12)</f>
        <v/>
      </c>
    </row>
    <row r="106" spans="1:22" s="40" customFormat="1" ht="18" customHeight="1" x14ac:dyDescent="0.45">
      <c r="F106" s="76"/>
      <c r="G106" s="77"/>
      <c r="H106" s="40" t="s">
        <v>57</v>
      </c>
      <c r="Q106" s="41"/>
    </row>
    <row r="107" spans="1:22" s="40" customFormat="1" ht="18" customHeight="1" x14ac:dyDescent="0.45">
      <c r="Q107" s="41"/>
    </row>
    <row r="108" spans="1:22" s="40" customFormat="1" ht="18" customHeight="1" thickBot="1" x14ac:dyDescent="0.5">
      <c r="C108" s="40" t="s">
        <v>143</v>
      </c>
      <c r="Q108" s="41"/>
    </row>
    <row r="109" spans="1:22" s="40" customFormat="1" ht="18" customHeight="1" thickBot="1" x14ac:dyDescent="0.5">
      <c r="A109" s="24"/>
      <c r="B109" s="24"/>
      <c r="C109" s="79"/>
      <c r="E109" s="40" t="s">
        <v>75</v>
      </c>
      <c r="G109" s="362">
        <v>2.7</v>
      </c>
      <c r="H109" s="363"/>
      <c r="I109" t="s">
        <v>155</v>
      </c>
      <c r="J109" s="83"/>
      <c r="K109" s="225"/>
      <c r="L109"/>
      <c r="M109" s="131"/>
      <c r="Q109" s="41"/>
    </row>
    <row r="110" spans="1:22" s="40" customFormat="1" ht="18" customHeight="1" x14ac:dyDescent="0.45">
      <c r="A110" s="24"/>
      <c r="B110" s="24"/>
      <c r="C110" s="79"/>
      <c r="F110" s="80"/>
      <c r="G110" s="81"/>
      <c r="H110" s="82"/>
      <c r="I110" s="42"/>
      <c r="Q110" s="41"/>
    </row>
    <row r="111" spans="1:22" s="40" customFormat="1" ht="18" customHeight="1" thickBot="1" x14ac:dyDescent="0.5">
      <c r="F111" s="355" t="s">
        <v>63</v>
      </c>
      <c r="G111" s="356"/>
      <c r="H111" s="9" t="s">
        <v>22</v>
      </c>
      <c r="I111" s="133" t="str">
        <f>IF(ISERROR(DATE(自己チェック表の構成・入力の手順等!E22,自己チェック表の構成・入力の手順等!G22,1)),"",DATE(自己チェック表の構成・入力の手順等!E22,自己チェック表の構成・入力の手順等!G22,1))</f>
        <v/>
      </c>
      <c r="J111" s="133" t="str">
        <f>IF(ISERROR(EDATE(I111,1)),"",EDATE(I111,1))</f>
        <v/>
      </c>
      <c r="K111" s="133" t="str">
        <f t="shared" ref="K111:T111" si="20">IF(ISERROR(EDATE(J111,1)),"",EDATE(J111,1))</f>
        <v/>
      </c>
      <c r="L111" s="133" t="str">
        <f t="shared" si="20"/>
        <v/>
      </c>
      <c r="M111" s="133" t="str">
        <f t="shared" si="20"/>
        <v/>
      </c>
      <c r="N111" s="133" t="str">
        <f t="shared" si="20"/>
        <v/>
      </c>
      <c r="O111" s="133" t="str">
        <f t="shared" si="20"/>
        <v/>
      </c>
      <c r="P111" s="133" t="str">
        <f t="shared" si="20"/>
        <v/>
      </c>
      <c r="Q111" s="133" t="str">
        <f t="shared" si="20"/>
        <v/>
      </c>
      <c r="R111" s="133" t="str">
        <f t="shared" si="20"/>
        <v/>
      </c>
      <c r="S111" s="133" t="str">
        <f t="shared" si="20"/>
        <v/>
      </c>
      <c r="T111" s="133" t="str">
        <f t="shared" si="20"/>
        <v/>
      </c>
      <c r="U111" s="10" t="s">
        <v>23</v>
      </c>
      <c r="V111" s="47" t="s">
        <v>60</v>
      </c>
    </row>
    <row r="112" spans="1:22" s="40" customFormat="1" ht="18" customHeight="1" x14ac:dyDescent="0.45">
      <c r="F112" s="357" t="s">
        <v>52</v>
      </c>
      <c r="G112" s="359"/>
      <c r="H112" s="165" t="s">
        <v>141</v>
      </c>
      <c r="I112" s="190"/>
      <c r="J112" s="191"/>
      <c r="K112" s="191"/>
      <c r="L112" s="191"/>
      <c r="M112" s="191"/>
      <c r="N112" s="191"/>
      <c r="O112" s="191"/>
      <c r="P112" s="191"/>
      <c r="Q112" s="191"/>
      <c r="R112" s="191"/>
      <c r="S112" s="191"/>
      <c r="T112" s="192"/>
      <c r="U112" s="193" t="str">
        <f>IF(SUM(I112:T112)=0,"",SUM(I112:T112))</f>
        <v/>
      </c>
      <c r="V112" s="119" t="str">
        <f>IF(ISERROR(U112/12),"",U112/12)</f>
        <v/>
      </c>
    </row>
    <row r="113" spans="1:22" s="40" customFormat="1" ht="18" customHeight="1" thickBot="1" x14ac:dyDescent="0.5">
      <c r="F113" s="357" t="s">
        <v>53</v>
      </c>
      <c r="G113" s="358"/>
      <c r="H113" s="132" t="s">
        <v>25</v>
      </c>
      <c r="I113" s="170"/>
      <c r="J113" s="171"/>
      <c r="K113" s="171"/>
      <c r="L113" s="171"/>
      <c r="M113" s="171"/>
      <c r="N113" s="171"/>
      <c r="O113" s="171"/>
      <c r="P113" s="171"/>
      <c r="Q113" s="171"/>
      <c r="R113" s="171"/>
      <c r="S113" s="171"/>
      <c r="T113" s="172"/>
      <c r="U113" s="173" t="str">
        <f>IF(COUNTBLANK(I113:T113)=12,"",SUM(I113:T113))</f>
        <v/>
      </c>
      <c r="V113" s="169" t="str">
        <f>IF(ISERROR(U113/12),"",U113/12)</f>
        <v/>
      </c>
    </row>
    <row r="114" spans="1:22" s="40" customFormat="1" ht="18" customHeight="1" x14ac:dyDescent="0.45">
      <c r="F114" s="357" t="s">
        <v>27</v>
      </c>
      <c r="G114" s="358"/>
      <c r="H114" s="3" t="s">
        <v>26</v>
      </c>
      <c r="I114" s="194" t="str">
        <f>IF(I112*$G$109=0,"",I112*$G$109)</f>
        <v/>
      </c>
      <c r="J114" s="194" t="str">
        <f t="shared" ref="J114:T114" si="21">IF(J112*$G$109=0,"",J112*$G$109)</f>
        <v/>
      </c>
      <c r="K114" s="194" t="str">
        <f t="shared" si="21"/>
        <v/>
      </c>
      <c r="L114" s="194" t="str">
        <f t="shared" si="21"/>
        <v/>
      </c>
      <c r="M114" s="194" t="str">
        <f t="shared" si="21"/>
        <v/>
      </c>
      <c r="N114" s="194" t="str">
        <f t="shared" si="21"/>
        <v/>
      </c>
      <c r="O114" s="194" t="str">
        <f t="shared" si="21"/>
        <v/>
      </c>
      <c r="P114" s="194" t="str">
        <f t="shared" si="21"/>
        <v/>
      </c>
      <c r="Q114" s="194" t="str">
        <f t="shared" si="21"/>
        <v/>
      </c>
      <c r="R114" s="194" t="str">
        <f t="shared" si="21"/>
        <v/>
      </c>
      <c r="S114" s="194" t="str">
        <f t="shared" si="21"/>
        <v/>
      </c>
      <c r="T114" s="194" t="str">
        <f t="shared" si="21"/>
        <v/>
      </c>
      <c r="U114" s="195" t="str">
        <f>IF(ISERROR(U112*$G$109),"",U112*$G$109)</f>
        <v/>
      </c>
      <c r="V114" s="119" t="str">
        <f>IF(ISERROR(U114/12),"",U114/12)</f>
        <v/>
      </c>
    </row>
    <row r="115" spans="1:22" s="40" customFormat="1" ht="18" customHeight="1" thickBot="1" x14ac:dyDescent="0.5">
      <c r="Q115" s="41"/>
    </row>
    <row r="116" spans="1:22" s="40" customFormat="1" ht="18" customHeight="1" thickBot="1" x14ac:dyDescent="0.5">
      <c r="C116" s="40" t="s">
        <v>168</v>
      </c>
      <c r="D116" s="50"/>
      <c r="E116" s="40" t="s">
        <v>169</v>
      </c>
      <c r="G116" s="351"/>
      <c r="H116" s="352"/>
      <c r="Q116" s="41"/>
    </row>
    <row r="117" spans="1:22" s="40" customFormat="1" ht="18" customHeight="1" thickBot="1" x14ac:dyDescent="0.5">
      <c r="A117" s="24"/>
      <c r="B117" s="24"/>
      <c r="C117" s="79"/>
      <c r="E117" s="40" t="s">
        <v>170</v>
      </c>
      <c r="G117" s="353"/>
      <c r="H117" s="354"/>
      <c r="I117"/>
      <c r="J117" s="83"/>
      <c r="K117" s="225"/>
      <c r="L117"/>
      <c r="M117" s="131"/>
      <c r="Q117" s="41"/>
    </row>
    <row r="118" spans="1:22" s="40" customFormat="1" ht="18" customHeight="1" x14ac:dyDescent="0.45">
      <c r="A118" s="24"/>
      <c r="B118" s="24"/>
      <c r="C118" s="79"/>
      <c r="F118" s="80"/>
      <c r="G118" s="81"/>
      <c r="H118" s="82"/>
      <c r="I118" s="42"/>
      <c r="Q118" s="41"/>
    </row>
    <row r="119" spans="1:22" s="40" customFormat="1" ht="18" customHeight="1" thickBot="1" x14ac:dyDescent="0.5">
      <c r="F119" s="355" t="s">
        <v>63</v>
      </c>
      <c r="G119" s="356"/>
      <c r="H119" s="9" t="s">
        <v>22</v>
      </c>
      <c r="I119" s="133" t="str">
        <f>IF(ISERROR(DATE(自己チェック表の構成・入力の手順等!E22,自己チェック表の構成・入力の手順等!G22,1)),"",DATE(自己チェック表の構成・入力の手順等!E22,自己チェック表の構成・入力の手順等!G22,1))</f>
        <v/>
      </c>
      <c r="J119" s="133" t="str">
        <f>IF(ISERROR(EDATE(I119,1)),"",EDATE(I119,1))</f>
        <v/>
      </c>
      <c r="K119" s="133" t="str">
        <f t="shared" ref="K119:T119" si="22">IF(ISERROR(EDATE(J119,1)),"",EDATE(J119,1))</f>
        <v/>
      </c>
      <c r="L119" s="133" t="str">
        <f t="shared" si="22"/>
        <v/>
      </c>
      <c r="M119" s="133" t="str">
        <f t="shared" si="22"/>
        <v/>
      </c>
      <c r="N119" s="133" t="str">
        <f t="shared" si="22"/>
        <v/>
      </c>
      <c r="O119" s="133" t="str">
        <f t="shared" si="22"/>
        <v/>
      </c>
      <c r="P119" s="133" t="str">
        <f t="shared" si="22"/>
        <v/>
      </c>
      <c r="Q119" s="133" t="str">
        <f t="shared" si="22"/>
        <v/>
      </c>
      <c r="R119" s="133" t="str">
        <f t="shared" si="22"/>
        <v/>
      </c>
      <c r="S119" s="133" t="str">
        <f t="shared" si="22"/>
        <v/>
      </c>
      <c r="T119" s="133" t="str">
        <f t="shared" si="22"/>
        <v/>
      </c>
      <c r="U119" s="10" t="s">
        <v>23</v>
      </c>
      <c r="V119" s="47" t="s">
        <v>60</v>
      </c>
    </row>
    <row r="120" spans="1:22" s="40" customFormat="1" ht="18" customHeight="1" x14ac:dyDescent="0.45">
      <c r="F120" s="357" t="s">
        <v>52</v>
      </c>
      <c r="G120" s="358"/>
      <c r="H120" s="166"/>
      <c r="I120" s="190"/>
      <c r="J120" s="191"/>
      <c r="K120" s="191"/>
      <c r="L120" s="191"/>
      <c r="M120" s="191"/>
      <c r="N120" s="191"/>
      <c r="O120" s="191"/>
      <c r="P120" s="191"/>
      <c r="Q120" s="191"/>
      <c r="R120" s="191"/>
      <c r="S120" s="191"/>
      <c r="T120" s="192"/>
      <c r="U120" s="193" t="str">
        <f>IF(SUM(I120:T120)=0,"",SUM(I120:T120))</f>
        <v/>
      </c>
      <c r="V120" s="119" t="str">
        <f>IF(ISERROR(U120/12),"",U120/12)</f>
        <v/>
      </c>
    </row>
    <row r="121" spans="1:22" s="40" customFormat="1" ht="18" customHeight="1" thickBot="1" x14ac:dyDescent="0.5">
      <c r="F121" s="357" t="s">
        <v>53</v>
      </c>
      <c r="G121" s="358"/>
      <c r="H121" s="132" t="s">
        <v>25</v>
      </c>
      <c r="I121" s="170"/>
      <c r="J121" s="171"/>
      <c r="K121" s="171"/>
      <c r="L121" s="171"/>
      <c r="M121" s="171"/>
      <c r="N121" s="171"/>
      <c r="O121" s="171"/>
      <c r="P121" s="171"/>
      <c r="Q121" s="171"/>
      <c r="R121" s="171"/>
      <c r="S121" s="171"/>
      <c r="T121" s="172"/>
      <c r="U121" s="173" t="str">
        <f>IF(COUNTBLANK(I121:T121)=12,"",SUM(I121:T121))</f>
        <v/>
      </c>
      <c r="V121" s="169" t="str">
        <f>IF(ISERROR(U121/12),"",U121/12)</f>
        <v/>
      </c>
    </row>
    <row r="122" spans="1:22" s="40" customFormat="1" ht="18" customHeight="1" x14ac:dyDescent="0.45">
      <c r="F122" s="357" t="s">
        <v>27</v>
      </c>
      <c r="G122" s="358"/>
      <c r="H122" s="3" t="s">
        <v>26</v>
      </c>
      <c r="I122" s="194" t="str">
        <f>IF(I120*$G$117=0,"",I120*$G$117)</f>
        <v/>
      </c>
      <c r="J122" s="194" t="str">
        <f t="shared" ref="J122:T122" si="23">IF(J120*$G$117=0,"",J120*$G$117)</f>
        <v/>
      </c>
      <c r="K122" s="194" t="str">
        <f t="shared" si="23"/>
        <v/>
      </c>
      <c r="L122" s="194" t="str">
        <f t="shared" si="23"/>
        <v/>
      </c>
      <c r="M122" s="194" t="str">
        <f t="shared" si="23"/>
        <v/>
      </c>
      <c r="N122" s="194" t="str">
        <f t="shared" si="23"/>
        <v/>
      </c>
      <c r="O122" s="194" t="str">
        <f t="shared" si="23"/>
        <v/>
      </c>
      <c r="P122" s="194" t="str">
        <f t="shared" si="23"/>
        <v/>
      </c>
      <c r="Q122" s="194" t="str">
        <f t="shared" si="23"/>
        <v/>
      </c>
      <c r="R122" s="194" t="str">
        <f t="shared" si="23"/>
        <v/>
      </c>
      <c r="S122" s="194" t="str">
        <f t="shared" si="23"/>
        <v/>
      </c>
      <c r="T122" s="194" t="str">
        <f t="shared" si="23"/>
        <v/>
      </c>
      <c r="U122" s="195" t="str">
        <f>IF(ISERROR(U120*$G$117),"",U120*$G$117)</f>
        <v/>
      </c>
      <c r="V122" s="119" t="str">
        <f>IF(ISERROR(U122/12),"",U122/12)</f>
        <v/>
      </c>
    </row>
    <row r="123" spans="1:22" s="40" customFormat="1" ht="18" customHeight="1" thickBot="1" x14ac:dyDescent="0.5">
      <c r="F123" s="76"/>
      <c r="G123" s="77"/>
      <c r="Q123" s="41"/>
    </row>
    <row r="124" spans="1:22" s="40" customFormat="1" ht="18" customHeight="1" thickBot="1" x14ac:dyDescent="0.5">
      <c r="C124" s="40" t="s">
        <v>171</v>
      </c>
      <c r="E124" s="40" t="s">
        <v>169</v>
      </c>
      <c r="G124" s="351"/>
      <c r="H124" s="352"/>
      <c r="Q124" s="41"/>
    </row>
    <row r="125" spans="1:22" s="40" customFormat="1" ht="18" customHeight="1" thickBot="1" x14ac:dyDescent="0.5">
      <c r="A125" s="24"/>
      <c r="B125" s="24"/>
      <c r="C125" s="79"/>
      <c r="E125" s="40" t="s">
        <v>172</v>
      </c>
      <c r="G125" s="353"/>
      <c r="H125" s="354"/>
      <c r="I125"/>
      <c r="J125" s="83"/>
      <c r="K125" s="225"/>
      <c r="L125"/>
      <c r="M125" s="131"/>
      <c r="Q125" s="41"/>
    </row>
    <row r="126" spans="1:22" s="40" customFormat="1" ht="18" customHeight="1" x14ac:dyDescent="0.45">
      <c r="A126" s="24"/>
      <c r="B126" s="24"/>
      <c r="C126" s="79"/>
      <c r="F126" s="80"/>
      <c r="G126" s="81"/>
      <c r="H126" s="82"/>
      <c r="I126" s="42"/>
      <c r="Q126" s="41"/>
    </row>
    <row r="127" spans="1:22" s="40" customFormat="1" ht="18" customHeight="1" thickBot="1" x14ac:dyDescent="0.5">
      <c r="F127" s="355" t="s">
        <v>63</v>
      </c>
      <c r="G127" s="356"/>
      <c r="H127" s="9" t="s">
        <v>22</v>
      </c>
      <c r="I127" s="133" t="str">
        <f>IF(ISERROR(DATE(自己チェック表の構成・入力の手順等!E22,自己チェック表の構成・入力の手順等!G22,1)),"",DATE(自己チェック表の構成・入力の手順等!E22,自己チェック表の構成・入力の手順等!G22,1))</f>
        <v/>
      </c>
      <c r="J127" s="133" t="str">
        <f>IF(ISERROR(EDATE(I127,1)),"",EDATE(I127,1))</f>
        <v/>
      </c>
      <c r="K127" s="133" t="str">
        <f t="shared" ref="K127:T127" si="24">IF(ISERROR(EDATE(J127,1)),"",EDATE(J127,1))</f>
        <v/>
      </c>
      <c r="L127" s="133" t="str">
        <f t="shared" si="24"/>
        <v/>
      </c>
      <c r="M127" s="133" t="str">
        <f t="shared" si="24"/>
        <v/>
      </c>
      <c r="N127" s="133" t="str">
        <f t="shared" si="24"/>
        <v/>
      </c>
      <c r="O127" s="133" t="str">
        <f t="shared" si="24"/>
        <v/>
      </c>
      <c r="P127" s="133" t="str">
        <f t="shared" si="24"/>
        <v/>
      </c>
      <c r="Q127" s="133" t="str">
        <f t="shared" si="24"/>
        <v/>
      </c>
      <c r="R127" s="133" t="str">
        <f t="shared" si="24"/>
        <v/>
      </c>
      <c r="S127" s="133" t="str">
        <f t="shared" si="24"/>
        <v/>
      </c>
      <c r="T127" s="133" t="str">
        <f t="shared" si="24"/>
        <v/>
      </c>
      <c r="U127" s="10" t="s">
        <v>23</v>
      </c>
      <c r="V127" s="47" t="s">
        <v>60</v>
      </c>
    </row>
    <row r="128" spans="1:22" s="40" customFormat="1" ht="18" customHeight="1" x14ac:dyDescent="0.45">
      <c r="F128" s="357" t="s">
        <v>52</v>
      </c>
      <c r="G128" s="358"/>
      <c r="H128" s="166"/>
      <c r="I128" s="190"/>
      <c r="J128" s="191"/>
      <c r="K128" s="191"/>
      <c r="L128" s="191"/>
      <c r="M128" s="191"/>
      <c r="N128" s="191"/>
      <c r="O128" s="191"/>
      <c r="P128" s="191"/>
      <c r="Q128" s="191"/>
      <c r="R128" s="191"/>
      <c r="S128" s="191"/>
      <c r="T128" s="192"/>
      <c r="U128" s="193" t="str">
        <f>IF(SUM(I128:T128)=0,"",SUM(I128:T128))</f>
        <v/>
      </c>
      <c r="V128" s="119" t="str">
        <f>IF(ISERROR(U128/12),"",U128/12)</f>
        <v/>
      </c>
    </row>
    <row r="129" spans="1:22" s="40" customFormat="1" ht="18" customHeight="1" thickBot="1" x14ac:dyDescent="0.5">
      <c r="F129" s="357" t="s">
        <v>53</v>
      </c>
      <c r="G129" s="358"/>
      <c r="H129" s="132" t="s">
        <v>25</v>
      </c>
      <c r="I129" s="170"/>
      <c r="J129" s="171"/>
      <c r="K129" s="171"/>
      <c r="L129" s="171"/>
      <c r="M129" s="171"/>
      <c r="N129" s="171"/>
      <c r="O129" s="171"/>
      <c r="P129" s="171"/>
      <c r="Q129" s="171"/>
      <c r="R129" s="171"/>
      <c r="S129" s="171"/>
      <c r="T129" s="172"/>
      <c r="U129" s="173" t="str">
        <f>IF(COUNTBLANK(I129:T129)=12,"",SUM(I129:T129))</f>
        <v/>
      </c>
      <c r="V129" s="169" t="str">
        <f>IF(ISERROR(U129/12),"",U129/12)</f>
        <v/>
      </c>
    </row>
    <row r="130" spans="1:22" s="40" customFormat="1" ht="18" customHeight="1" x14ac:dyDescent="0.45">
      <c r="F130" s="357" t="s">
        <v>27</v>
      </c>
      <c r="G130" s="358"/>
      <c r="H130" s="3" t="s">
        <v>26</v>
      </c>
      <c r="I130" s="194" t="str">
        <f>IF(I128*$G$125=0,"",I128*$G$125)</f>
        <v/>
      </c>
      <c r="J130" s="194" t="str">
        <f t="shared" ref="J130:T130" si="25">IF(J128*$G$125=0,"",J128*$G$125)</f>
        <v/>
      </c>
      <c r="K130" s="194" t="str">
        <f t="shared" si="25"/>
        <v/>
      </c>
      <c r="L130" s="194" t="str">
        <f t="shared" si="25"/>
        <v/>
      </c>
      <c r="M130" s="194" t="str">
        <f t="shared" si="25"/>
        <v/>
      </c>
      <c r="N130" s="194" t="str">
        <f t="shared" si="25"/>
        <v/>
      </c>
      <c r="O130" s="194" t="str">
        <f t="shared" si="25"/>
        <v/>
      </c>
      <c r="P130" s="194" t="str">
        <f t="shared" si="25"/>
        <v/>
      </c>
      <c r="Q130" s="194" t="str">
        <f t="shared" si="25"/>
        <v/>
      </c>
      <c r="R130" s="194" t="str">
        <f t="shared" si="25"/>
        <v/>
      </c>
      <c r="S130" s="194" t="str">
        <f t="shared" si="25"/>
        <v/>
      </c>
      <c r="T130" s="194" t="str">
        <f t="shared" si="25"/>
        <v/>
      </c>
      <c r="U130" s="195" t="str">
        <f>IF(ISERROR(U128*$G$125),"",U128*$G$125)</f>
        <v/>
      </c>
      <c r="V130" s="119" t="str">
        <f>IF(ISERROR(U130/12),"",U130/12)</f>
        <v/>
      </c>
    </row>
    <row r="131" spans="1:22" s="40" customFormat="1" ht="18" customHeight="1" thickBot="1" x14ac:dyDescent="0.5">
      <c r="F131" s="76"/>
      <c r="G131" s="77"/>
      <c r="I131" s="4"/>
      <c r="J131" s="4"/>
      <c r="K131" s="4"/>
      <c r="L131" s="4"/>
      <c r="M131" s="4"/>
      <c r="N131" s="4"/>
      <c r="O131" s="4"/>
      <c r="P131" s="4"/>
      <c r="Q131" s="5"/>
      <c r="R131" s="4"/>
      <c r="S131" s="4"/>
      <c r="T131" s="4"/>
      <c r="U131" s="4"/>
    </row>
    <row r="132" spans="1:22" ht="18" customHeight="1" thickBot="1" x14ac:dyDescent="0.5">
      <c r="C132" s="40" t="s">
        <v>173</v>
      </c>
      <c r="E132" s="40" t="s">
        <v>169</v>
      </c>
      <c r="G132" s="351"/>
      <c r="H132" s="352"/>
    </row>
    <row r="133" spans="1:22" s="40" customFormat="1" ht="18" customHeight="1" thickBot="1" x14ac:dyDescent="0.5">
      <c r="A133" s="24"/>
      <c r="B133" s="24"/>
      <c r="C133" s="79"/>
      <c r="E133" s="40" t="s">
        <v>172</v>
      </c>
      <c r="G133" s="353"/>
      <c r="H133" s="354"/>
      <c r="I133"/>
      <c r="J133" s="83"/>
      <c r="K133" s="225"/>
      <c r="L133"/>
      <c r="M133" s="131"/>
      <c r="Q133" s="41"/>
    </row>
    <row r="134" spans="1:22" s="40" customFormat="1" ht="18" customHeight="1" x14ac:dyDescent="0.45">
      <c r="A134" s="24"/>
      <c r="B134" s="24"/>
      <c r="C134" s="79"/>
      <c r="F134" s="80"/>
      <c r="G134" s="81"/>
      <c r="H134" s="82"/>
      <c r="I134" s="42"/>
      <c r="Q134" s="41"/>
    </row>
    <row r="135" spans="1:22" s="40" customFormat="1" ht="18" customHeight="1" thickBot="1" x14ac:dyDescent="0.5">
      <c r="F135" s="355" t="s">
        <v>63</v>
      </c>
      <c r="G135" s="356"/>
      <c r="H135" s="9" t="s">
        <v>22</v>
      </c>
      <c r="I135" s="133" t="str">
        <f>IF(ISERROR(DATE(自己チェック表の構成・入力の手順等!E22,自己チェック表の構成・入力の手順等!G22,1)),"",DATE(自己チェック表の構成・入力の手順等!E22,自己チェック表の構成・入力の手順等!G22,1))</f>
        <v/>
      </c>
      <c r="J135" s="133" t="str">
        <f>IF(ISERROR(EDATE(I135,1)),"",EDATE(I135,1))</f>
        <v/>
      </c>
      <c r="K135" s="133" t="str">
        <f t="shared" ref="K135:T135" si="26">IF(ISERROR(EDATE(J135,1)),"",EDATE(J135,1))</f>
        <v/>
      </c>
      <c r="L135" s="133" t="str">
        <f t="shared" si="26"/>
        <v/>
      </c>
      <c r="M135" s="133" t="str">
        <f t="shared" si="26"/>
        <v/>
      </c>
      <c r="N135" s="133" t="str">
        <f t="shared" si="26"/>
        <v/>
      </c>
      <c r="O135" s="133" t="str">
        <f t="shared" si="26"/>
        <v/>
      </c>
      <c r="P135" s="133" t="str">
        <f t="shared" si="26"/>
        <v/>
      </c>
      <c r="Q135" s="133" t="str">
        <f t="shared" si="26"/>
        <v/>
      </c>
      <c r="R135" s="133" t="str">
        <f t="shared" si="26"/>
        <v/>
      </c>
      <c r="S135" s="133" t="str">
        <f t="shared" si="26"/>
        <v/>
      </c>
      <c r="T135" s="133" t="str">
        <f t="shared" si="26"/>
        <v/>
      </c>
      <c r="U135" s="10" t="s">
        <v>23</v>
      </c>
      <c r="V135" s="47" t="s">
        <v>60</v>
      </c>
    </row>
    <row r="136" spans="1:22" s="40" customFormat="1" ht="18" customHeight="1" x14ac:dyDescent="0.45">
      <c r="F136" s="357" t="s">
        <v>52</v>
      </c>
      <c r="G136" s="358"/>
      <c r="H136" s="166"/>
      <c r="I136" s="190"/>
      <c r="J136" s="191"/>
      <c r="K136" s="191"/>
      <c r="L136" s="191"/>
      <c r="M136" s="191"/>
      <c r="N136" s="191"/>
      <c r="O136" s="191"/>
      <c r="P136" s="191"/>
      <c r="Q136" s="191"/>
      <c r="R136" s="191"/>
      <c r="S136" s="191"/>
      <c r="T136" s="192"/>
      <c r="U136" s="193" t="str">
        <f>IF(SUM(I136:T136)=0,"",SUM(I136:T136))</f>
        <v/>
      </c>
      <c r="V136" s="119" t="str">
        <f>IF(ISERROR(U136/12),"",U136/12)</f>
        <v/>
      </c>
    </row>
    <row r="137" spans="1:22" s="40" customFormat="1" ht="18" customHeight="1" thickBot="1" x14ac:dyDescent="0.5">
      <c r="F137" s="357" t="s">
        <v>53</v>
      </c>
      <c r="G137" s="358"/>
      <c r="H137" s="132" t="s">
        <v>25</v>
      </c>
      <c r="I137" s="170"/>
      <c r="J137" s="171"/>
      <c r="K137" s="171"/>
      <c r="L137" s="171"/>
      <c r="M137" s="171"/>
      <c r="N137" s="171"/>
      <c r="O137" s="171"/>
      <c r="P137" s="171"/>
      <c r="Q137" s="171"/>
      <c r="R137" s="171"/>
      <c r="S137" s="171"/>
      <c r="T137" s="172"/>
      <c r="U137" s="173" t="str">
        <f>IF(COUNTBLANK(I137:T137)=12,"",SUM(I137:T137))</f>
        <v/>
      </c>
      <c r="V137" s="169" t="str">
        <f>IF(ISERROR(U137/12),"",U137/12)</f>
        <v/>
      </c>
    </row>
    <row r="138" spans="1:22" s="40" customFormat="1" ht="18" customHeight="1" x14ac:dyDescent="0.45">
      <c r="F138" s="357" t="s">
        <v>27</v>
      </c>
      <c r="G138" s="358"/>
      <c r="H138" s="3" t="s">
        <v>26</v>
      </c>
      <c r="I138" s="194" t="str">
        <f>IF(I136*$G$133=0,"",I136*$G$133)</f>
        <v/>
      </c>
      <c r="J138" s="194" t="str">
        <f t="shared" ref="J138:T138" si="27">IF(J136*$G$133=0,"",J136*$G$133)</f>
        <v/>
      </c>
      <c r="K138" s="194" t="str">
        <f t="shared" si="27"/>
        <v/>
      </c>
      <c r="L138" s="194" t="str">
        <f t="shared" si="27"/>
        <v/>
      </c>
      <c r="M138" s="194" t="str">
        <f t="shared" si="27"/>
        <v/>
      </c>
      <c r="N138" s="194" t="str">
        <f t="shared" si="27"/>
        <v/>
      </c>
      <c r="O138" s="194" t="str">
        <f t="shared" si="27"/>
        <v/>
      </c>
      <c r="P138" s="194" t="str">
        <f t="shared" si="27"/>
        <v/>
      </c>
      <c r="Q138" s="194" t="str">
        <f t="shared" si="27"/>
        <v/>
      </c>
      <c r="R138" s="194" t="str">
        <f t="shared" si="27"/>
        <v/>
      </c>
      <c r="S138" s="194" t="str">
        <f t="shared" si="27"/>
        <v/>
      </c>
      <c r="T138" s="194" t="str">
        <f t="shared" si="27"/>
        <v/>
      </c>
      <c r="U138" s="195" t="str">
        <f>IF(ISERROR(U136*$G$133),"",U136*$G$133)</f>
        <v/>
      </c>
      <c r="V138" s="119" t="str">
        <f>IF(ISERROR(U138/12),"",U138/12)</f>
        <v/>
      </c>
    </row>
    <row r="139" spans="1:22" s="40" customFormat="1" ht="18" customHeight="1" thickBot="1" x14ac:dyDescent="0.5">
      <c r="F139" s="76"/>
      <c r="G139" s="77"/>
      <c r="I139" s="4"/>
      <c r="J139" s="4"/>
      <c r="K139" s="4"/>
      <c r="L139" s="4"/>
      <c r="M139" s="4"/>
      <c r="N139" s="4"/>
      <c r="O139" s="4"/>
      <c r="P139" s="4"/>
      <c r="Q139" s="5"/>
      <c r="R139" s="4"/>
      <c r="S139" s="4"/>
      <c r="T139" s="4"/>
      <c r="U139" s="4"/>
    </row>
    <row r="140" spans="1:22" ht="18" customHeight="1" thickBot="1" x14ac:dyDescent="0.5">
      <c r="C140" s="40" t="s">
        <v>174</v>
      </c>
      <c r="E140" s="40" t="s">
        <v>169</v>
      </c>
      <c r="G140" s="351"/>
      <c r="H140" s="352"/>
    </row>
    <row r="141" spans="1:22" s="40" customFormat="1" ht="18" customHeight="1" thickBot="1" x14ac:dyDescent="0.5">
      <c r="A141" s="24"/>
      <c r="B141" s="24"/>
      <c r="C141" s="79"/>
      <c r="E141" s="40" t="s">
        <v>172</v>
      </c>
      <c r="G141" s="353"/>
      <c r="H141" s="354"/>
      <c r="I141"/>
      <c r="J141" s="83"/>
      <c r="K141" s="225"/>
      <c r="L141"/>
      <c r="M141" s="131"/>
      <c r="Q141" s="41"/>
    </row>
    <row r="142" spans="1:22" s="40" customFormat="1" ht="18" customHeight="1" x14ac:dyDescent="0.45">
      <c r="A142" s="24"/>
      <c r="B142" s="24"/>
      <c r="C142" s="79"/>
      <c r="F142" s="80"/>
      <c r="G142" s="81"/>
      <c r="H142" s="82"/>
      <c r="I142" s="42"/>
      <c r="Q142" s="41"/>
    </row>
    <row r="143" spans="1:22" s="40" customFormat="1" ht="18" customHeight="1" thickBot="1" x14ac:dyDescent="0.5">
      <c r="F143" s="355" t="s">
        <v>63</v>
      </c>
      <c r="G143" s="356"/>
      <c r="H143" s="9" t="s">
        <v>22</v>
      </c>
      <c r="I143" s="133" t="str">
        <f>IF(ISERROR(DATE(自己チェック表の構成・入力の手順等!E22,自己チェック表の構成・入力の手順等!G22,1)),"",DATE(自己チェック表の構成・入力の手順等!E22,自己チェック表の構成・入力の手順等!G22,1))</f>
        <v/>
      </c>
      <c r="J143" s="133" t="str">
        <f>IF(ISERROR(EDATE(I143,1)),"",EDATE(I143,1))</f>
        <v/>
      </c>
      <c r="K143" s="133" t="str">
        <f t="shared" ref="K143:T143" si="28">IF(ISERROR(EDATE(J143,1)),"",EDATE(J143,1))</f>
        <v/>
      </c>
      <c r="L143" s="133" t="str">
        <f t="shared" si="28"/>
        <v/>
      </c>
      <c r="M143" s="133" t="str">
        <f t="shared" si="28"/>
        <v/>
      </c>
      <c r="N143" s="133" t="str">
        <f t="shared" si="28"/>
        <v/>
      </c>
      <c r="O143" s="133" t="str">
        <f t="shared" si="28"/>
        <v/>
      </c>
      <c r="P143" s="133" t="str">
        <f t="shared" si="28"/>
        <v/>
      </c>
      <c r="Q143" s="133" t="str">
        <f t="shared" si="28"/>
        <v/>
      </c>
      <c r="R143" s="133" t="str">
        <f t="shared" si="28"/>
        <v/>
      </c>
      <c r="S143" s="133" t="str">
        <f t="shared" si="28"/>
        <v/>
      </c>
      <c r="T143" s="133" t="str">
        <f t="shared" si="28"/>
        <v/>
      </c>
      <c r="U143" s="10" t="s">
        <v>23</v>
      </c>
      <c r="V143" s="47" t="s">
        <v>60</v>
      </c>
    </row>
    <row r="144" spans="1:22" s="40" customFormat="1" ht="18" customHeight="1" x14ac:dyDescent="0.45">
      <c r="F144" s="357" t="s">
        <v>52</v>
      </c>
      <c r="G144" s="358"/>
      <c r="H144" s="166"/>
      <c r="I144" s="190"/>
      <c r="J144" s="191"/>
      <c r="K144" s="191"/>
      <c r="L144" s="191"/>
      <c r="M144" s="191"/>
      <c r="N144" s="191"/>
      <c r="O144" s="191"/>
      <c r="P144" s="191"/>
      <c r="Q144" s="191"/>
      <c r="R144" s="191"/>
      <c r="S144" s="191"/>
      <c r="T144" s="192"/>
      <c r="U144" s="193" t="str">
        <f>IF(SUM(I144:T144)=0,"",SUM(I144:T144))</f>
        <v/>
      </c>
      <c r="V144" s="119" t="str">
        <f>IF(ISERROR(U144/12),"",U144/12)</f>
        <v/>
      </c>
    </row>
    <row r="145" spans="6:22" s="40" customFormat="1" ht="18" customHeight="1" thickBot="1" x14ac:dyDescent="0.5">
      <c r="F145" s="357" t="s">
        <v>53</v>
      </c>
      <c r="G145" s="358"/>
      <c r="H145" s="132" t="s">
        <v>25</v>
      </c>
      <c r="I145" s="170"/>
      <c r="J145" s="171"/>
      <c r="K145" s="171"/>
      <c r="L145" s="171"/>
      <c r="M145" s="171"/>
      <c r="N145" s="171"/>
      <c r="O145" s="171"/>
      <c r="P145" s="171"/>
      <c r="Q145" s="171"/>
      <c r="R145" s="171"/>
      <c r="S145" s="171"/>
      <c r="T145" s="172"/>
      <c r="U145" s="173" t="str">
        <f>IF(COUNTBLANK(I145:T145)=12,"",SUM(I145:T145))</f>
        <v/>
      </c>
      <c r="V145" s="169" t="str">
        <f>IF(ISERROR(U145/12),"",U145/12)</f>
        <v/>
      </c>
    </row>
    <row r="146" spans="6:22" s="40" customFormat="1" ht="18" customHeight="1" x14ac:dyDescent="0.45">
      <c r="F146" s="357" t="s">
        <v>27</v>
      </c>
      <c r="G146" s="358"/>
      <c r="H146" s="3" t="s">
        <v>26</v>
      </c>
      <c r="I146" s="194" t="str">
        <f>IF(I144*$G$141=0,"",I144*$G$141)</f>
        <v/>
      </c>
      <c r="J146" s="194" t="str">
        <f t="shared" ref="J146:T146" si="29">IF(J144*$G$141=0,"",J144*$G$141)</f>
        <v/>
      </c>
      <c r="K146" s="194" t="str">
        <f t="shared" si="29"/>
        <v/>
      </c>
      <c r="L146" s="194" t="str">
        <f t="shared" si="29"/>
        <v/>
      </c>
      <c r="M146" s="194" t="str">
        <f t="shared" si="29"/>
        <v/>
      </c>
      <c r="N146" s="194" t="str">
        <f t="shared" si="29"/>
        <v/>
      </c>
      <c r="O146" s="194" t="str">
        <f t="shared" si="29"/>
        <v/>
      </c>
      <c r="P146" s="194" t="str">
        <f t="shared" si="29"/>
        <v/>
      </c>
      <c r="Q146" s="194" t="str">
        <f t="shared" si="29"/>
        <v/>
      </c>
      <c r="R146" s="194" t="str">
        <f t="shared" si="29"/>
        <v/>
      </c>
      <c r="S146" s="194" t="str">
        <f t="shared" si="29"/>
        <v/>
      </c>
      <c r="T146" s="194" t="str">
        <f t="shared" si="29"/>
        <v/>
      </c>
      <c r="U146" s="195" t="str">
        <f>IF(ISERROR(U144*$G$141),"",U144*$G$141)</f>
        <v/>
      </c>
      <c r="V146" s="119" t="str">
        <f>IF(ISERROR(U146/12),"",U146/12)</f>
        <v/>
      </c>
    </row>
  </sheetData>
  <mergeCells count="83">
    <mergeCell ref="F146:G146"/>
    <mergeCell ref="F136:G136"/>
    <mergeCell ref="F137:G137"/>
    <mergeCell ref="F138:G138"/>
    <mergeCell ref="F144:G144"/>
    <mergeCell ref="F145:G145"/>
    <mergeCell ref="F143:G143"/>
    <mergeCell ref="G109:H109"/>
    <mergeCell ref="G117:H117"/>
    <mergeCell ref="G125:H125"/>
    <mergeCell ref="F121:G121"/>
    <mergeCell ref="F113:G113"/>
    <mergeCell ref="F70:G70"/>
    <mergeCell ref="F88:G88"/>
    <mergeCell ref="G91:H91"/>
    <mergeCell ref="F104:G104"/>
    <mergeCell ref="F95:G95"/>
    <mergeCell ref="F96:G96"/>
    <mergeCell ref="F102:G102"/>
    <mergeCell ref="G100:H100"/>
    <mergeCell ref="F103:G103"/>
    <mergeCell ref="F77:G77"/>
    <mergeCell ref="G16:I16"/>
    <mergeCell ref="G25:I25"/>
    <mergeCell ref="G34:I34"/>
    <mergeCell ref="F20:G20"/>
    <mergeCell ref="F21:G21"/>
    <mergeCell ref="G17:H17"/>
    <mergeCell ref="G26:H26"/>
    <mergeCell ref="F19:G19"/>
    <mergeCell ref="F28:G28"/>
    <mergeCell ref="F22:G22"/>
    <mergeCell ref="F29:G29"/>
    <mergeCell ref="F30:G30"/>
    <mergeCell ref="F31:G31"/>
    <mergeCell ref="F62:G62"/>
    <mergeCell ref="G124:H124"/>
    <mergeCell ref="F80:G80"/>
    <mergeCell ref="F64:G64"/>
    <mergeCell ref="F85:G85"/>
    <mergeCell ref="F94:G94"/>
    <mergeCell ref="F86:G86"/>
    <mergeCell ref="F71:G71"/>
    <mergeCell ref="F72:G72"/>
    <mergeCell ref="F78:G78"/>
    <mergeCell ref="F79:G79"/>
    <mergeCell ref="F69:G69"/>
    <mergeCell ref="F105:G105"/>
    <mergeCell ref="G83:H83"/>
    <mergeCell ref="F93:G93"/>
    <mergeCell ref="F87:G87"/>
    <mergeCell ref="G35:H35"/>
    <mergeCell ref="G59:H59"/>
    <mergeCell ref="G67:H67"/>
    <mergeCell ref="G75:H75"/>
    <mergeCell ref="F63:G63"/>
    <mergeCell ref="F61:G61"/>
    <mergeCell ref="F37:G37"/>
    <mergeCell ref="F52:G52"/>
    <mergeCell ref="G43:I43"/>
    <mergeCell ref="F45:G45"/>
    <mergeCell ref="F46:G46"/>
    <mergeCell ref="F38:G38"/>
    <mergeCell ref="F39:G39"/>
    <mergeCell ref="F40:G40"/>
    <mergeCell ref="G49:I49"/>
    <mergeCell ref="F51:G51"/>
    <mergeCell ref="G132:H132"/>
    <mergeCell ref="G140:H140"/>
    <mergeCell ref="G141:H141"/>
    <mergeCell ref="F111:G111"/>
    <mergeCell ref="F119:G119"/>
    <mergeCell ref="F127:G127"/>
    <mergeCell ref="F135:G135"/>
    <mergeCell ref="F114:G114"/>
    <mergeCell ref="F120:G120"/>
    <mergeCell ref="F129:G129"/>
    <mergeCell ref="G116:H116"/>
    <mergeCell ref="F130:G130"/>
    <mergeCell ref="G133:H133"/>
    <mergeCell ref="F112:G112"/>
    <mergeCell ref="F128:G128"/>
    <mergeCell ref="F122:G122"/>
  </mergeCells>
  <phoneticPr fontId="2"/>
  <printOptions horizontalCentered="1"/>
  <pageMargins left="0.11811023622047245" right="0.11811023622047245" top="0.55118110236220474" bottom="0.35433070866141736" header="0.31496062992125984" footer="0.11811023622047245"/>
  <pageSetup paperSize="9" scale="56" fitToHeight="2" orientation="landscape" r:id="rId1"/>
  <rowBreaks count="2" manualBreakCount="2">
    <brk id="52" max="22" man="1"/>
    <brk id="98"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5"/>
  <sheetViews>
    <sheetView showGridLines="0" view="pageBreakPreview" zoomScale="80" zoomScaleNormal="100" zoomScaleSheetLayoutView="80" workbookViewId="0">
      <selection activeCell="C3" sqref="C3"/>
    </sheetView>
  </sheetViews>
  <sheetFormatPr defaultColWidth="12.6640625" defaultRowHeight="17.25" x14ac:dyDescent="0.45"/>
  <cols>
    <col min="1" max="3" width="3.77734375" style="33" customWidth="1"/>
    <col min="4" max="4" width="20.5546875" style="33" customWidth="1"/>
    <col min="5" max="5" width="5.6640625" style="33" customWidth="1"/>
    <col min="6" max="6" width="7.77734375" style="33" customWidth="1"/>
    <col min="7" max="7" width="5" style="33" customWidth="1"/>
    <col min="8" max="16384" width="12.6640625" style="33"/>
  </cols>
  <sheetData>
    <row r="1" spans="2:20" s="22" customFormat="1" ht="22.5" x14ac:dyDescent="0.45">
      <c r="B1" s="12" t="s">
        <v>88</v>
      </c>
      <c r="N1" s="23"/>
    </row>
    <row r="2" spans="2:20" ht="18" customHeight="1" x14ac:dyDescent="0.45">
      <c r="C2" s="92" t="s">
        <v>226</v>
      </c>
    </row>
    <row r="3" spans="2:20" ht="18" customHeight="1" x14ac:dyDescent="0.45">
      <c r="C3" s="235" t="s">
        <v>189</v>
      </c>
    </row>
    <row r="4" spans="2:20" ht="18" customHeight="1" x14ac:dyDescent="0.45">
      <c r="C4" s="235" t="s">
        <v>187</v>
      </c>
    </row>
    <row r="5" spans="2:20" ht="18" customHeight="1" x14ac:dyDescent="0.45">
      <c r="C5" s="92" t="s">
        <v>134</v>
      </c>
      <c r="D5" s="48"/>
      <c r="E5" s="48"/>
      <c r="F5" s="48"/>
      <c r="G5" s="48"/>
      <c r="H5" s="48"/>
      <c r="I5" s="48"/>
      <c r="J5" s="48"/>
      <c r="K5" s="48"/>
      <c r="L5" s="48"/>
      <c r="M5" s="48"/>
      <c r="N5" s="48"/>
    </row>
    <row r="6" spans="2:20" ht="18" customHeight="1" x14ac:dyDescent="0.45"/>
    <row r="7" spans="2:20" ht="18" customHeight="1" x14ac:dyDescent="0.45">
      <c r="C7" s="33" t="s">
        <v>44</v>
      </c>
    </row>
    <row r="8" spans="2:20" ht="25.5" customHeight="1" thickBot="1" x14ac:dyDescent="0.5">
      <c r="D8" s="135" t="s">
        <v>31</v>
      </c>
      <c r="E8" s="376" t="s">
        <v>63</v>
      </c>
      <c r="F8" s="377"/>
      <c r="G8" s="9" t="s">
        <v>22</v>
      </c>
      <c r="H8" s="133" t="str">
        <f>IF(ISERROR(DATE(自己チェック表の構成・入力の手順等!E22,自己チェック表の構成・入力の手順等!G22,1)),"",DATE(自己チェック表の構成・入力の手順等!E22,自己チェック表の構成・入力の手順等!G22,1))</f>
        <v/>
      </c>
      <c r="I8" s="133" t="str">
        <f>IF(ISERROR(EDATE(H8,1)),"",EDATE(H8,1))</f>
        <v/>
      </c>
      <c r="J8" s="133" t="str">
        <f t="shared" ref="J8:S8" si="0">IF(ISERROR(EDATE(I8,1)),"",EDATE(I8,1))</f>
        <v/>
      </c>
      <c r="K8" s="133" t="str">
        <f t="shared" si="0"/>
        <v/>
      </c>
      <c r="L8" s="133" t="str">
        <f t="shared" si="0"/>
        <v/>
      </c>
      <c r="M8" s="133" t="str">
        <f t="shared" si="0"/>
        <v/>
      </c>
      <c r="N8" s="133" t="str">
        <f t="shared" si="0"/>
        <v/>
      </c>
      <c r="O8" s="133" t="str">
        <f t="shared" si="0"/>
        <v/>
      </c>
      <c r="P8" s="133" t="str">
        <f t="shared" si="0"/>
        <v/>
      </c>
      <c r="Q8" s="133" t="str">
        <f t="shared" si="0"/>
        <v/>
      </c>
      <c r="R8" s="133" t="str">
        <f t="shared" si="0"/>
        <v/>
      </c>
      <c r="S8" s="133" t="str">
        <f t="shared" si="0"/>
        <v/>
      </c>
      <c r="T8" s="136" t="s">
        <v>23</v>
      </c>
    </row>
    <row r="9" spans="2:20" ht="25.5" customHeight="1" x14ac:dyDescent="0.45">
      <c r="D9" s="137"/>
      <c r="E9" s="138" t="s">
        <v>28</v>
      </c>
      <c r="F9" s="53"/>
      <c r="G9" s="139" t="s">
        <v>13</v>
      </c>
      <c r="H9" s="199"/>
      <c r="I9" s="200"/>
      <c r="J9" s="200"/>
      <c r="K9" s="200"/>
      <c r="L9" s="200"/>
      <c r="M9" s="200"/>
      <c r="N9" s="200"/>
      <c r="O9" s="200"/>
      <c r="P9" s="200"/>
      <c r="Q9" s="200"/>
      <c r="R9" s="200"/>
      <c r="S9" s="201"/>
      <c r="T9" s="202" t="str">
        <f>IF(SUM(H9:S9)=0,"",SUM(H9:S9))</f>
        <v/>
      </c>
    </row>
    <row r="10" spans="2:20" ht="25.5" customHeight="1" x14ac:dyDescent="0.45">
      <c r="D10" s="140" t="s">
        <v>145</v>
      </c>
      <c r="E10" s="378" t="s">
        <v>29</v>
      </c>
      <c r="F10" s="379"/>
      <c r="G10" s="128" t="s">
        <v>21</v>
      </c>
      <c r="H10" s="117"/>
      <c r="I10" s="116"/>
      <c r="J10" s="116"/>
      <c r="K10" s="116"/>
      <c r="L10" s="116"/>
      <c r="M10" s="116"/>
      <c r="N10" s="116"/>
      <c r="O10" s="116"/>
      <c r="P10" s="116"/>
      <c r="Q10" s="116"/>
      <c r="R10" s="116"/>
      <c r="S10" s="160"/>
      <c r="T10" s="174" t="str">
        <f>IF(COUNTBLANK(H10:S10)=12,"",SUM(H10:S10))</f>
        <v/>
      </c>
    </row>
    <row r="11" spans="2:20" ht="25.5" customHeight="1" x14ac:dyDescent="0.45">
      <c r="D11" s="141"/>
      <c r="E11" s="138" t="s">
        <v>28</v>
      </c>
      <c r="F11" s="53"/>
      <c r="G11" s="139" t="s">
        <v>146</v>
      </c>
      <c r="H11" s="187"/>
      <c r="I11" s="186"/>
      <c r="J11" s="186"/>
      <c r="K11" s="186"/>
      <c r="L11" s="186"/>
      <c r="M11" s="186"/>
      <c r="N11" s="186"/>
      <c r="O11" s="186"/>
      <c r="P11" s="186"/>
      <c r="Q11" s="186"/>
      <c r="R11" s="186"/>
      <c r="S11" s="203"/>
      <c r="T11" s="202" t="str">
        <f t="shared" ref="T11:T19" si="1">IF(SUM(H11:S11)=0,"",SUM(H11:S11))</f>
        <v/>
      </c>
    </row>
    <row r="12" spans="2:20" ht="25.5" customHeight="1" x14ac:dyDescent="0.45">
      <c r="D12" s="140" t="s">
        <v>147</v>
      </c>
      <c r="E12" s="378" t="s">
        <v>29</v>
      </c>
      <c r="F12" s="379"/>
      <c r="G12" s="128" t="s">
        <v>21</v>
      </c>
      <c r="H12" s="117"/>
      <c r="I12" s="116"/>
      <c r="J12" s="116"/>
      <c r="K12" s="116"/>
      <c r="L12" s="116"/>
      <c r="M12" s="116"/>
      <c r="N12" s="116"/>
      <c r="O12" s="116"/>
      <c r="P12" s="116"/>
      <c r="Q12" s="116"/>
      <c r="R12" s="116"/>
      <c r="S12" s="160"/>
      <c r="T12" s="174" t="str">
        <f>IF(COUNTBLANK(H12:S12)=12,"",SUM(H12:S12))</f>
        <v/>
      </c>
    </row>
    <row r="13" spans="2:20" ht="25.5" customHeight="1" x14ac:dyDescent="0.45">
      <c r="D13" s="141"/>
      <c r="E13" s="138" t="s">
        <v>28</v>
      </c>
      <c r="F13" s="53"/>
      <c r="G13" s="139" t="s">
        <v>146</v>
      </c>
      <c r="H13" s="187"/>
      <c r="I13" s="186"/>
      <c r="J13" s="186"/>
      <c r="K13" s="186"/>
      <c r="L13" s="186"/>
      <c r="M13" s="186"/>
      <c r="N13" s="186"/>
      <c r="O13" s="186"/>
      <c r="P13" s="186"/>
      <c r="Q13" s="186"/>
      <c r="R13" s="186"/>
      <c r="S13" s="203"/>
      <c r="T13" s="202" t="str">
        <f t="shared" si="1"/>
        <v/>
      </c>
    </row>
    <row r="14" spans="2:20" ht="25.5" customHeight="1" x14ac:dyDescent="0.45">
      <c r="D14" s="140" t="s">
        <v>147</v>
      </c>
      <c r="E14" s="378" t="s">
        <v>29</v>
      </c>
      <c r="F14" s="379"/>
      <c r="G14" s="128" t="s">
        <v>21</v>
      </c>
      <c r="H14" s="117"/>
      <c r="I14" s="116"/>
      <c r="J14" s="116"/>
      <c r="K14" s="116"/>
      <c r="L14" s="116"/>
      <c r="M14" s="116"/>
      <c r="N14" s="116"/>
      <c r="O14" s="116"/>
      <c r="P14" s="116"/>
      <c r="Q14" s="116"/>
      <c r="R14" s="116"/>
      <c r="S14" s="160"/>
      <c r="T14" s="174" t="str">
        <f>IF(COUNTBLANK(H14:S14)=12,"",SUM(H14:S14))</f>
        <v/>
      </c>
    </row>
    <row r="15" spans="2:20" ht="25.5" customHeight="1" x14ac:dyDescent="0.45">
      <c r="D15" s="141"/>
      <c r="E15" s="138" t="s">
        <v>28</v>
      </c>
      <c r="F15" s="53"/>
      <c r="G15" s="139" t="s">
        <v>146</v>
      </c>
      <c r="H15" s="187"/>
      <c r="I15" s="186"/>
      <c r="J15" s="186"/>
      <c r="K15" s="186"/>
      <c r="L15" s="186"/>
      <c r="M15" s="186"/>
      <c r="N15" s="186"/>
      <c r="O15" s="186"/>
      <c r="P15" s="186"/>
      <c r="Q15" s="186"/>
      <c r="R15" s="186"/>
      <c r="S15" s="203"/>
      <c r="T15" s="202" t="str">
        <f t="shared" si="1"/>
        <v/>
      </c>
    </row>
    <row r="16" spans="2:20" ht="25.5" customHeight="1" x14ac:dyDescent="0.45">
      <c r="D16" s="140" t="s">
        <v>147</v>
      </c>
      <c r="E16" s="378" t="s">
        <v>29</v>
      </c>
      <c r="F16" s="379"/>
      <c r="G16" s="128" t="s">
        <v>21</v>
      </c>
      <c r="H16" s="117"/>
      <c r="I16" s="116"/>
      <c r="J16" s="116"/>
      <c r="K16" s="116"/>
      <c r="L16" s="116"/>
      <c r="M16" s="116"/>
      <c r="N16" s="116"/>
      <c r="O16" s="116"/>
      <c r="P16" s="116"/>
      <c r="Q16" s="116"/>
      <c r="R16" s="116"/>
      <c r="S16" s="160"/>
      <c r="T16" s="174" t="str">
        <f>IF(COUNTBLANK(H16:S16)=12,"",SUM(H16:S16))</f>
        <v/>
      </c>
    </row>
    <row r="17" spans="3:20" ht="25.5" customHeight="1" x14ac:dyDescent="0.45">
      <c r="D17" s="141"/>
      <c r="E17" s="138" t="s">
        <v>28</v>
      </c>
      <c r="F17" s="53"/>
      <c r="G17" s="139" t="s">
        <v>146</v>
      </c>
      <c r="H17" s="187"/>
      <c r="I17" s="186"/>
      <c r="J17" s="186"/>
      <c r="K17" s="186"/>
      <c r="L17" s="186"/>
      <c r="M17" s="186"/>
      <c r="N17" s="186"/>
      <c r="O17" s="186"/>
      <c r="P17" s="186"/>
      <c r="Q17" s="186"/>
      <c r="R17" s="186"/>
      <c r="S17" s="203"/>
      <c r="T17" s="202" t="str">
        <f t="shared" si="1"/>
        <v/>
      </c>
    </row>
    <row r="18" spans="3:20" ht="25.5" customHeight="1" x14ac:dyDescent="0.45">
      <c r="D18" s="140" t="s">
        <v>147</v>
      </c>
      <c r="E18" s="378" t="s">
        <v>29</v>
      </c>
      <c r="F18" s="379"/>
      <c r="G18" s="128" t="s">
        <v>21</v>
      </c>
      <c r="H18" s="117"/>
      <c r="I18" s="116"/>
      <c r="J18" s="116"/>
      <c r="K18" s="116"/>
      <c r="L18" s="116"/>
      <c r="M18" s="116"/>
      <c r="N18" s="116"/>
      <c r="O18" s="116"/>
      <c r="P18" s="116"/>
      <c r="Q18" s="116"/>
      <c r="R18" s="116"/>
      <c r="S18" s="160"/>
      <c r="T18" s="174" t="str">
        <f>IF(COUNTBLANK(H18:S18)=12,"",SUM(H18:S18))</f>
        <v/>
      </c>
    </row>
    <row r="19" spans="3:20" ht="25.5" customHeight="1" x14ac:dyDescent="0.45">
      <c r="D19" s="141"/>
      <c r="E19" s="138" t="s">
        <v>28</v>
      </c>
      <c r="F19" s="53"/>
      <c r="G19" s="139" t="s">
        <v>13</v>
      </c>
      <c r="H19" s="187"/>
      <c r="I19" s="186"/>
      <c r="J19" s="186"/>
      <c r="K19" s="186"/>
      <c r="L19" s="186"/>
      <c r="M19" s="186"/>
      <c r="N19" s="186"/>
      <c r="O19" s="186"/>
      <c r="P19" s="186"/>
      <c r="Q19" s="186"/>
      <c r="R19" s="186"/>
      <c r="S19" s="203"/>
      <c r="T19" s="202" t="str">
        <f t="shared" si="1"/>
        <v/>
      </c>
    </row>
    <row r="20" spans="3:20" ht="25.5" customHeight="1" thickBot="1" x14ac:dyDescent="0.5">
      <c r="D20" s="142" t="s">
        <v>147</v>
      </c>
      <c r="E20" s="378" t="s">
        <v>29</v>
      </c>
      <c r="F20" s="379"/>
      <c r="G20" s="128" t="s">
        <v>21</v>
      </c>
      <c r="H20" s="118"/>
      <c r="I20" s="158"/>
      <c r="J20" s="158"/>
      <c r="K20" s="158"/>
      <c r="L20" s="158"/>
      <c r="M20" s="158"/>
      <c r="N20" s="158"/>
      <c r="O20" s="158"/>
      <c r="P20" s="158"/>
      <c r="Q20" s="158"/>
      <c r="R20" s="158"/>
      <c r="S20" s="161"/>
      <c r="T20" s="174" t="str">
        <f>IF(COUNTBLANK(H20:S20)=12,"",SUM(H20:S20))</f>
        <v/>
      </c>
    </row>
    <row r="21" spans="3:20" s="15" customFormat="1" ht="25.5" customHeight="1" x14ac:dyDescent="0.45">
      <c r="D21" s="2"/>
      <c r="G21" s="2"/>
      <c r="H21" s="115"/>
      <c r="I21" s="115"/>
      <c r="J21" s="115"/>
      <c r="K21" s="115"/>
      <c r="L21" s="115"/>
      <c r="M21" s="115"/>
      <c r="N21" s="115"/>
      <c r="O21" s="115"/>
      <c r="P21" s="115"/>
      <c r="Q21" s="115"/>
      <c r="R21" s="115"/>
      <c r="S21" s="115"/>
      <c r="T21" s="115"/>
    </row>
    <row r="22" spans="3:20" ht="25.5" customHeight="1" x14ac:dyDescent="0.45">
      <c r="D22" s="372" t="s">
        <v>32</v>
      </c>
      <c r="E22" s="127" t="s">
        <v>83</v>
      </c>
      <c r="F22" s="127"/>
      <c r="G22" s="164" t="s">
        <v>13</v>
      </c>
      <c r="H22" s="186" t="str">
        <f>IF((H9+H11+H13+H15+H17+H19)=0,"",(H9+H11+H13+H15+H17+H19))</f>
        <v/>
      </c>
      <c r="I22" s="186" t="str">
        <f t="shared" ref="I22:S23" si="2">IF((I9+I11+I13+I15+I17+I19)=0,"",(I9+I11+I13+I15+I17+I19))</f>
        <v/>
      </c>
      <c r="J22" s="186" t="str">
        <f t="shared" si="2"/>
        <v/>
      </c>
      <c r="K22" s="186" t="str">
        <f t="shared" si="2"/>
        <v/>
      </c>
      <c r="L22" s="186" t="str">
        <f t="shared" si="2"/>
        <v/>
      </c>
      <c r="M22" s="186" t="str">
        <f t="shared" si="2"/>
        <v/>
      </c>
      <c r="N22" s="186" t="str">
        <f t="shared" si="2"/>
        <v/>
      </c>
      <c r="O22" s="186" t="str">
        <f t="shared" si="2"/>
        <v/>
      </c>
      <c r="P22" s="186" t="str">
        <f t="shared" si="2"/>
        <v/>
      </c>
      <c r="Q22" s="186" t="str">
        <f t="shared" si="2"/>
        <v/>
      </c>
      <c r="R22" s="186" t="str">
        <f t="shared" si="2"/>
        <v/>
      </c>
      <c r="S22" s="186" t="str">
        <f t="shared" si="2"/>
        <v/>
      </c>
      <c r="T22" s="184" t="str">
        <f>IF(SUM(H22:S22)=0,"",SUM(H22:S22))</f>
        <v/>
      </c>
    </row>
    <row r="23" spans="3:20" ht="25.5" customHeight="1" x14ac:dyDescent="0.45">
      <c r="D23" s="373"/>
      <c r="E23" s="374" t="s">
        <v>29</v>
      </c>
      <c r="F23" s="375"/>
      <c r="G23" s="121" t="s">
        <v>21</v>
      </c>
      <c r="H23" s="116" t="str">
        <f>IF((H10+H12+H14+H16+H18+H20)=0,"",(H10+H12+H14+H16+H18+H20))</f>
        <v/>
      </c>
      <c r="I23" s="116" t="str">
        <f t="shared" si="2"/>
        <v/>
      </c>
      <c r="J23" s="116" t="str">
        <f t="shared" si="2"/>
        <v/>
      </c>
      <c r="K23" s="116" t="str">
        <f t="shared" si="2"/>
        <v/>
      </c>
      <c r="L23" s="116" t="str">
        <f t="shared" si="2"/>
        <v/>
      </c>
      <c r="M23" s="116" t="str">
        <f t="shared" si="2"/>
        <v/>
      </c>
      <c r="N23" s="116" t="str">
        <f t="shared" si="2"/>
        <v/>
      </c>
      <c r="O23" s="116" t="str">
        <f t="shared" si="2"/>
        <v/>
      </c>
      <c r="P23" s="116" t="str">
        <f t="shared" si="2"/>
        <v/>
      </c>
      <c r="Q23" s="116" t="str">
        <f t="shared" si="2"/>
        <v/>
      </c>
      <c r="R23" s="116" t="str">
        <f t="shared" si="2"/>
        <v/>
      </c>
      <c r="S23" s="116" t="str">
        <f t="shared" si="2"/>
        <v/>
      </c>
      <c r="T23" s="167" t="str">
        <f>IF(COUNTBLANK(H23:S23)=12,"",SUM(H23:S23))</f>
        <v/>
      </c>
    </row>
    <row r="24" spans="3:20" ht="18" customHeight="1" x14ac:dyDescent="0.45"/>
    <row r="25" spans="3:20" ht="18" customHeight="1" x14ac:dyDescent="0.45"/>
    <row r="26" spans="3:20" ht="18" customHeight="1" x14ac:dyDescent="0.45">
      <c r="C26" s="33" t="s">
        <v>45</v>
      </c>
    </row>
    <row r="27" spans="3:20" ht="25.5" customHeight="1" thickBot="1" x14ac:dyDescent="0.5">
      <c r="D27" s="135" t="s">
        <v>31</v>
      </c>
      <c r="E27" s="376" t="s">
        <v>63</v>
      </c>
      <c r="F27" s="377"/>
      <c r="G27" s="9" t="s">
        <v>0</v>
      </c>
      <c r="H27" s="133" t="str">
        <f>IF(ISERROR(DATE(自己チェック表の構成・入力の手順等!E22,自己チェック表の構成・入力の手順等!G22,1)),"",DATE(自己チェック表の構成・入力の手順等!E22,自己チェック表の構成・入力の手順等!G22,1))</f>
        <v/>
      </c>
      <c r="I27" s="133" t="str">
        <f>IF(ISERROR(EDATE(H27,1)),"",EDATE(H27,1))</f>
        <v/>
      </c>
      <c r="J27" s="133" t="str">
        <f t="shared" ref="J27:S27" si="3">IF(ISERROR(EDATE(I27,1)),"",EDATE(I27,1))</f>
        <v/>
      </c>
      <c r="K27" s="133" t="str">
        <f t="shared" si="3"/>
        <v/>
      </c>
      <c r="L27" s="133" t="str">
        <f t="shared" si="3"/>
        <v/>
      </c>
      <c r="M27" s="133" t="str">
        <f t="shared" si="3"/>
        <v/>
      </c>
      <c r="N27" s="133" t="str">
        <f t="shared" si="3"/>
        <v/>
      </c>
      <c r="O27" s="133" t="str">
        <f t="shared" si="3"/>
        <v/>
      </c>
      <c r="P27" s="133" t="str">
        <f t="shared" si="3"/>
        <v/>
      </c>
      <c r="Q27" s="133" t="str">
        <f t="shared" si="3"/>
        <v/>
      </c>
      <c r="R27" s="133" t="str">
        <f t="shared" si="3"/>
        <v/>
      </c>
      <c r="S27" s="133" t="str">
        <f t="shared" si="3"/>
        <v/>
      </c>
      <c r="T27" s="136" t="s">
        <v>23</v>
      </c>
    </row>
    <row r="28" spans="3:20" ht="25.5" customHeight="1" x14ac:dyDescent="0.45">
      <c r="D28" s="137"/>
      <c r="E28" s="138" t="s">
        <v>28</v>
      </c>
      <c r="F28" s="53"/>
      <c r="G28" s="139" t="s">
        <v>13</v>
      </c>
      <c r="H28" s="199"/>
      <c r="I28" s="200"/>
      <c r="J28" s="200"/>
      <c r="K28" s="200"/>
      <c r="L28" s="200"/>
      <c r="M28" s="200"/>
      <c r="N28" s="200"/>
      <c r="O28" s="200"/>
      <c r="P28" s="200"/>
      <c r="Q28" s="200"/>
      <c r="R28" s="200"/>
      <c r="S28" s="201"/>
      <c r="T28" s="202" t="str">
        <f>IF(SUM(H28:S28)=0,"",SUM(H28:S28))</f>
        <v/>
      </c>
    </row>
    <row r="29" spans="3:20" ht="25.5" customHeight="1" x14ac:dyDescent="0.45">
      <c r="D29" s="140" t="s">
        <v>62</v>
      </c>
      <c r="E29" s="378" t="s">
        <v>29</v>
      </c>
      <c r="F29" s="379"/>
      <c r="G29" s="128" t="s">
        <v>21</v>
      </c>
      <c r="H29" s="117"/>
      <c r="I29" s="116"/>
      <c r="J29" s="116"/>
      <c r="K29" s="116"/>
      <c r="L29" s="116"/>
      <c r="M29" s="116"/>
      <c r="N29" s="116"/>
      <c r="O29" s="116"/>
      <c r="P29" s="116"/>
      <c r="Q29" s="116"/>
      <c r="R29" s="116"/>
      <c r="S29" s="160"/>
      <c r="T29" s="174" t="str">
        <f>IF(COUNTBLANK(H29:S29)=12,"",SUM(H29:S29))</f>
        <v/>
      </c>
    </row>
    <row r="30" spans="3:20" ht="25.5" customHeight="1" x14ac:dyDescent="0.45">
      <c r="D30" s="141"/>
      <c r="E30" s="138" t="s">
        <v>28</v>
      </c>
      <c r="F30" s="53"/>
      <c r="G30" s="139" t="s">
        <v>146</v>
      </c>
      <c r="H30" s="187"/>
      <c r="I30" s="186"/>
      <c r="J30" s="186"/>
      <c r="K30" s="186"/>
      <c r="L30" s="186"/>
      <c r="M30" s="186"/>
      <c r="N30" s="186"/>
      <c r="O30" s="186"/>
      <c r="P30" s="186"/>
      <c r="Q30" s="186"/>
      <c r="R30" s="186"/>
      <c r="S30" s="203"/>
      <c r="T30" s="202" t="str">
        <f>IF(SUM(H30:S30)=0,"",SUM(H30:S30))</f>
        <v/>
      </c>
    </row>
    <row r="31" spans="3:20" ht="25.5" customHeight="1" thickBot="1" x14ac:dyDescent="0.5">
      <c r="D31" s="142" t="s">
        <v>147</v>
      </c>
      <c r="E31" s="378" t="s">
        <v>29</v>
      </c>
      <c r="F31" s="379"/>
      <c r="G31" s="128" t="s">
        <v>21</v>
      </c>
      <c r="H31" s="118"/>
      <c r="I31" s="158"/>
      <c r="J31" s="158"/>
      <c r="K31" s="158"/>
      <c r="L31" s="158"/>
      <c r="M31" s="158"/>
      <c r="N31" s="158"/>
      <c r="O31" s="158"/>
      <c r="P31" s="158"/>
      <c r="Q31" s="158"/>
      <c r="R31" s="158"/>
      <c r="S31" s="161"/>
      <c r="T31" s="174" t="str">
        <f>IF(COUNTBLANK(H31:S31)=12,"",SUM(H31:S31))</f>
        <v/>
      </c>
    </row>
    <row r="32" spans="3:20" s="15" customFormat="1" ht="25.5" customHeight="1" x14ac:dyDescent="0.45">
      <c r="D32" s="2"/>
      <c r="G32" s="2"/>
      <c r="H32" s="115"/>
      <c r="I32" s="115"/>
      <c r="J32" s="115"/>
      <c r="K32" s="115"/>
      <c r="L32" s="115"/>
      <c r="M32" s="115"/>
      <c r="N32" s="115"/>
      <c r="O32" s="115"/>
      <c r="P32" s="115"/>
      <c r="Q32" s="115"/>
      <c r="R32" s="115"/>
      <c r="S32" s="115"/>
      <c r="T32" s="115"/>
    </row>
    <row r="33" spans="4:20" ht="25.5" customHeight="1" x14ac:dyDescent="0.45">
      <c r="D33" s="372" t="s">
        <v>32</v>
      </c>
      <c r="E33" s="127" t="s">
        <v>83</v>
      </c>
      <c r="F33" s="127"/>
      <c r="G33" s="121" t="s">
        <v>146</v>
      </c>
      <c r="H33" s="186" t="str">
        <f>IF((H28+H30)=0,"",(H28+H30))</f>
        <v/>
      </c>
      <c r="I33" s="186" t="str">
        <f t="shared" ref="I33:S34" si="4">IF((I28+I30)=0,"",(I28+I30))</f>
        <v/>
      </c>
      <c r="J33" s="186" t="str">
        <f t="shared" si="4"/>
        <v/>
      </c>
      <c r="K33" s="186" t="str">
        <f t="shared" si="4"/>
        <v/>
      </c>
      <c r="L33" s="186" t="str">
        <f t="shared" si="4"/>
        <v/>
      </c>
      <c r="M33" s="186" t="str">
        <f t="shared" si="4"/>
        <v/>
      </c>
      <c r="N33" s="186" t="str">
        <f t="shared" si="4"/>
        <v/>
      </c>
      <c r="O33" s="186" t="str">
        <f t="shared" si="4"/>
        <v/>
      </c>
      <c r="P33" s="186" t="str">
        <f t="shared" si="4"/>
        <v/>
      </c>
      <c r="Q33" s="186" t="str">
        <f t="shared" si="4"/>
        <v/>
      </c>
      <c r="R33" s="186" t="str">
        <f t="shared" si="4"/>
        <v/>
      </c>
      <c r="S33" s="186" t="str">
        <f t="shared" si="4"/>
        <v/>
      </c>
      <c r="T33" s="186" t="str">
        <f>IF(SUM(H33:S33)=0,"",SUM(H33:S33))</f>
        <v/>
      </c>
    </row>
    <row r="34" spans="4:20" ht="25.5" customHeight="1" x14ac:dyDescent="0.45">
      <c r="D34" s="373"/>
      <c r="E34" s="374" t="s">
        <v>29</v>
      </c>
      <c r="F34" s="375"/>
      <c r="G34" s="121" t="s">
        <v>21</v>
      </c>
      <c r="H34" s="116" t="str">
        <f>IF((H29+H31)=0,"",(H29+H31))</f>
        <v/>
      </c>
      <c r="I34" s="116" t="str">
        <f t="shared" si="4"/>
        <v/>
      </c>
      <c r="J34" s="116" t="str">
        <f t="shared" si="4"/>
        <v/>
      </c>
      <c r="K34" s="116" t="str">
        <f t="shared" si="4"/>
        <v/>
      </c>
      <c r="L34" s="116" t="str">
        <f t="shared" si="4"/>
        <v/>
      </c>
      <c r="M34" s="116" t="str">
        <f t="shared" si="4"/>
        <v/>
      </c>
      <c r="N34" s="116" t="str">
        <f t="shared" si="4"/>
        <v/>
      </c>
      <c r="O34" s="116" t="str">
        <f t="shared" si="4"/>
        <v/>
      </c>
      <c r="P34" s="116" t="str">
        <f t="shared" si="4"/>
        <v/>
      </c>
      <c r="Q34" s="116" t="str">
        <f t="shared" si="4"/>
        <v/>
      </c>
      <c r="R34" s="116" t="str">
        <f t="shared" si="4"/>
        <v/>
      </c>
      <c r="S34" s="116" t="str">
        <f t="shared" si="4"/>
        <v/>
      </c>
      <c r="T34" s="116" t="str">
        <f>IF(COUNTBLANK(H34:S34)=12,"",SUM(H34:S34))</f>
        <v/>
      </c>
    </row>
    <row r="35" spans="4:20" ht="18" customHeight="1" x14ac:dyDescent="0.45"/>
  </sheetData>
  <mergeCells count="14">
    <mergeCell ref="E8:F8"/>
    <mergeCell ref="E14:F14"/>
    <mergeCell ref="E16:F16"/>
    <mergeCell ref="E18:F18"/>
    <mergeCell ref="E20:F20"/>
    <mergeCell ref="D33:D34"/>
    <mergeCell ref="E34:F34"/>
    <mergeCell ref="E27:F27"/>
    <mergeCell ref="E23:F23"/>
    <mergeCell ref="E10:F10"/>
    <mergeCell ref="E31:F31"/>
    <mergeCell ref="E12:F12"/>
    <mergeCell ref="D22:D23"/>
    <mergeCell ref="E29:F29"/>
  </mergeCells>
  <phoneticPr fontId="1"/>
  <pageMargins left="0.39370078740157483" right="0.39370078740157483" top="0.39370078740157483" bottom="0.39370078740157483" header="0.39370078740157483" footer="0.39370078740157483"/>
  <pageSetup paperSize="9" scale="53" orientation="landscape" r:id="rId1"/>
  <ignoredErrors>
    <ignoredError sqref="T18:T19 T29:T30 T12 T14 T16 T10:T11 T17 T15 T1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70"/>
  <sheetViews>
    <sheetView showGridLines="0" view="pageBreakPreview" topLeftCell="A4" zoomScale="80" zoomScaleNormal="100" zoomScaleSheetLayoutView="80" workbookViewId="0">
      <selection activeCell="B1" sqref="B1"/>
    </sheetView>
  </sheetViews>
  <sheetFormatPr defaultColWidth="12.6640625" defaultRowHeight="17.25" x14ac:dyDescent="0.45"/>
  <cols>
    <col min="1" max="3" width="3.77734375" style="33" customWidth="1"/>
    <col min="4" max="4" width="17.6640625" style="33" customWidth="1"/>
    <col min="5" max="6" width="3.5546875" style="33" customWidth="1"/>
    <col min="7" max="7" width="12.6640625" style="33" customWidth="1"/>
    <col min="8" max="8" width="5" style="33" customWidth="1"/>
    <col min="9" max="16384" width="12.6640625" style="33"/>
  </cols>
  <sheetData>
    <row r="1" spans="2:21" s="22" customFormat="1" ht="22.5" x14ac:dyDescent="0.45">
      <c r="B1" s="12" t="s">
        <v>89</v>
      </c>
      <c r="O1" s="23"/>
    </row>
    <row r="2" spans="2:21" s="22" customFormat="1" ht="18" customHeight="1" x14ac:dyDescent="0.45">
      <c r="B2" s="12"/>
      <c r="C2" s="92" t="s">
        <v>101</v>
      </c>
      <c r="D2" s="33"/>
      <c r="O2" s="23"/>
    </row>
    <row r="3" spans="2:21" s="22" customFormat="1" ht="18" customHeight="1" x14ac:dyDescent="0.45">
      <c r="B3" s="12"/>
      <c r="C3" s="92" t="s">
        <v>188</v>
      </c>
      <c r="D3" s="33"/>
      <c r="O3" s="23"/>
    </row>
    <row r="4" spans="2:21" ht="18" customHeight="1" x14ac:dyDescent="0.45">
      <c r="C4" s="92" t="s">
        <v>102</v>
      </c>
    </row>
    <row r="5" spans="2:21" ht="18" customHeight="1" x14ac:dyDescent="0.45">
      <c r="C5" s="92" t="s">
        <v>103</v>
      </c>
    </row>
    <row r="6" spans="2:21" ht="18" customHeight="1" x14ac:dyDescent="0.45"/>
    <row r="7" spans="2:21" ht="18" customHeight="1" x14ac:dyDescent="0.45">
      <c r="C7" s="33" t="s">
        <v>42</v>
      </c>
    </row>
    <row r="8" spans="2:21" ht="18" customHeight="1" thickBot="1" x14ac:dyDescent="0.5">
      <c r="D8" s="135" t="s">
        <v>31</v>
      </c>
      <c r="E8" s="376" t="s">
        <v>63</v>
      </c>
      <c r="F8" s="389"/>
      <c r="G8" s="391"/>
      <c r="H8" s="9" t="s">
        <v>22</v>
      </c>
      <c r="I8" s="133" t="str">
        <f>IF(ISERROR(DATE(自己チェック表の構成・入力の手順等!E22,自己チェック表の構成・入力の手順等!G22,1)),"",DATE(自己チェック表の構成・入力の手順等!E22,自己チェック表の構成・入力の手順等!G22,1))</f>
        <v/>
      </c>
      <c r="J8" s="133" t="str">
        <f>IF(ISERROR(EDATE(I8,1)),"",EDATE(I8,1))</f>
        <v/>
      </c>
      <c r="K8" s="133" t="str">
        <f t="shared" ref="K8:T8" si="0">IF(ISERROR(EDATE(J8,1)),"",EDATE(J8,1))</f>
        <v/>
      </c>
      <c r="L8" s="133" t="str">
        <f t="shared" si="0"/>
        <v/>
      </c>
      <c r="M8" s="133" t="str">
        <f t="shared" si="0"/>
        <v/>
      </c>
      <c r="N8" s="133" t="str">
        <f t="shared" si="0"/>
        <v/>
      </c>
      <c r="O8" s="133" t="str">
        <f t="shared" si="0"/>
        <v/>
      </c>
      <c r="P8" s="133" t="str">
        <f t="shared" si="0"/>
        <v/>
      </c>
      <c r="Q8" s="133" t="str">
        <f t="shared" si="0"/>
        <v/>
      </c>
      <c r="R8" s="133" t="str">
        <f t="shared" si="0"/>
        <v/>
      </c>
      <c r="S8" s="133" t="str">
        <f t="shared" si="0"/>
        <v/>
      </c>
      <c r="T8" s="133" t="str">
        <f t="shared" si="0"/>
        <v/>
      </c>
      <c r="U8" s="136" t="s">
        <v>23</v>
      </c>
    </row>
    <row r="9" spans="2:21" ht="18" customHeight="1" x14ac:dyDescent="0.45">
      <c r="D9" s="380"/>
      <c r="E9" s="138" t="s">
        <v>68</v>
      </c>
      <c r="F9" s="123"/>
      <c r="G9" s="126"/>
      <c r="H9" s="128" t="s">
        <v>13</v>
      </c>
      <c r="I9" s="199"/>
      <c r="J9" s="200"/>
      <c r="K9" s="200"/>
      <c r="L9" s="200"/>
      <c r="M9" s="200"/>
      <c r="N9" s="200"/>
      <c r="O9" s="200"/>
      <c r="P9" s="200"/>
      <c r="Q9" s="200"/>
      <c r="R9" s="200"/>
      <c r="S9" s="200"/>
      <c r="T9" s="201"/>
      <c r="U9" s="202" t="str">
        <f>IF(SUM(I9:T9)=0,"",SUM(I9:T9))</f>
        <v/>
      </c>
    </row>
    <row r="10" spans="2:21" ht="18" customHeight="1" x14ac:dyDescent="0.45">
      <c r="D10" s="381"/>
      <c r="E10" s="96"/>
      <c r="F10" s="84" t="s">
        <v>78</v>
      </c>
      <c r="G10" s="96"/>
      <c r="H10" s="128" t="s">
        <v>13</v>
      </c>
      <c r="I10" s="187"/>
      <c r="J10" s="186"/>
      <c r="K10" s="186"/>
      <c r="L10" s="186"/>
      <c r="M10" s="186"/>
      <c r="N10" s="186"/>
      <c r="O10" s="186"/>
      <c r="P10" s="186"/>
      <c r="Q10" s="186"/>
      <c r="R10" s="186"/>
      <c r="S10" s="186"/>
      <c r="T10" s="203"/>
      <c r="U10" s="202" t="str">
        <f t="shared" ref="U10:U32" si="1">IF(SUM(I10:T10)=0,"",SUM(I10:T10))</f>
        <v/>
      </c>
    </row>
    <row r="11" spans="2:21" ht="18" customHeight="1" x14ac:dyDescent="0.45">
      <c r="D11" s="381"/>
      <c r="E11" s="96"/>
      <c r="F11" s="97"/>
      <c r="G11" s="127" t="s">
        <v>79</v>
      </c>
      <c r="H11" s="128" t="s">
        <v>13</v>
      </c>
      <c r="I11" s="187"/>
      <c r="J11" s="186"/>
      <c r="K11" s="186"/>
      <c r="L11" s="186"/>
      <c r="M11" s="186"/>
      <c r="N11" s="186"/>
      <c r="O11" s="186"/>
      <c r="P11" s="186"/>
      <c r="Q11" s="186"/>
      <c r="R11" s="186"/>
      <c r="S11" s="186"/>
      <c r="T11" s="203"/>
      <c r="U11" s="202" t="str">
        <f t="shared" si="1"/>
        <v/>
      </c>
    </row>
    <row r="12" spans="2:21" ht="18" customHeight="1" x14ac:dyDescent="0.45">
      <c r="D12" s="381"/>
      <c r="E12" s="143"/>
      <c r="F12" s="98" t="s">
        <v>80</v>
      </c>
      <c r="G12" s="87"/>
      <c r="H12" s="128" t="s">
        <v>13</v>
      </c>
      <c r="I12" s="187"/>
      <c r="J12" s="186"/>
      <c r="K12" s="186"/>
      <c r="L12" s="186"/>
      <c r="M12" s="186"/>
      <c r="N12" s="186"/>
      <c r="O12" s="186"/>
      <c r="P12" s="186"/>
      <c r="Q12" s="186"/>
      <c r="R12" s="186"/>
      <c r="S12" s="186"/>
      <c r="T12" s="203"/>
      <c r="U12" s="202" t="str">
        <f t="shared" si="1"/>
        <v/>
      </c>
    </row>
    <row r="13" spans="2:21" ht="18" customHeight="1" x14ac:dyDescent="0.45">
      <c r="D13" s="381"/>
      <c r="E13" s="129" t="s">
        <v>29</v>
      </c>
      <c r="F13" s="129"/>
      <c r="G13" s="130"/>
      <c r="H13" s="128" t="s">
        <v>21</v>
      </c>
      <c r="I13" s="117"/>
      <c r="J13" s="116"/>
      <c r="K13" s="116"/>
      <c r="L13" s="116"/>
      <c r="M13" s="116"/>
      <c r="N13" s="116"/>
      <c r="O13" s="116"/>
      <c r="P13" s="116"/>
      <c r="Q13" s="116"/>
      <c r="R13" s="116"/>
      <c r="S13" s="116"/>
      <c r="T13" s="160"/>
      <c r="U13" s="174" t="str">
        <f>IF(COUNTBLANK(I13:T13)=12,"",SUM(I13:T13))</f>
        <v/>
      </c>
    </row>
    <row r="14" spans="2:21" ht="18" customHeight="1" x14ac:dyDescent="0.45">
      <c r="D14" s="382"/>
      <c r="E14" s="138" t="s">
        <v>68</v>
      </c>
      <c r="F14" s="123"/>
      <c r="G14" s="126"/>
      <c r="H14" s="128" t="s">
        <v>148</v>
      </c>
      <c r="I14" s="187"/>
      <c r="J14" s="186"/>
      <c r="K14" s="186"/>
      <c r="L14" s="186"/>
      <c r="M14" s="186"/>
      <c r="N14" s="186"/>
      <c r="O14" s="186"/>
      <c r="P14" s="186"/>
      <c r="Q14" s="186"/>
      <c r="R14" s="186"/>
      <c r="S14" s="186"/>
      <c r="T14" s="203"/>
      <c r="U14" s="202" t="str">
        <f t="shared" si="1"/>
        <v/>
      </c>
    </row>
    <row r="15" spans="2:21" ht="18" customHeight="1" x14ac:dyDescent="0.45">
      <c r="D15" s="383"/>
      <c r="E15" s="96"/>
      <c r="F15" s="84" t="s">
        <v>78</v>
      </c>
      <c r="G15" s="96"/>
      <c r="H15" s="128" t="s">
        <v>13</v>
      </c>
      <c r="I15" s="187"/>
      <c r="J15" s="186"/>
      <c r="K15" s="186"/>
      <c r="L15" s="186"/>
      <c r="M15" s="186"/>
      <c r="N15" s="186"/>
      <c r="O15" s="186"/>
      <c r="P15" s="186"/>
      <c r="Q15" s="186"/>
      <c r="R15" s="186"/>
      <c r="S15" s="186"/>
      <c r="T15" s="203"/>
      <c r="U15" s="202" t="str">
        <f t="shared" si="1"/>
        <v/>
      </c>
    </row>
    <row r="16" spans="2:21" ht="18" customHeight="1" x14ac:dyDescent="0.45">
      <c r="D16" s="383"/>
      <c r="E16" s="96"/>
      <c r="F16" s="97"/>
      <c r="G16" s="127" t="s">
        <v>79</v>
      </c>
      <c r="H16" s="128" t="s">
        <v>146</v>
      </c>
      <c r="I16" s="187"/>
      <c r="J16" s="186"/>
      <c r="K16" s="186"/>
      <c r="L16" s="186"/>
      <c r="M16" s="186"/>
      <c r="N16" s="186"/>
      <c r="O16" s="186"/>
      <c r="P16" s="186"/>
      <c r="Q16" s="186"/>
      <c r="R16" s="186"/>
      <c r="S16" s="186"/>
      <c r="T16" s="203"/>
      <c r="U16" s="202" t="str">
        <f t="shared" si="1"/>
        <v/>
      </c>
    </row>
    <row r="17" spans="4:21" ht="18" customHeight="1" x14ac:dyDescent="0.45">
      <c r="D17" s="383"/>
      <c r="E17" s="143"/>
      <c r="F17" s="98" t="s">
        <v>80</v>
      </c>
      <c r="G17" s="87"/>
      <c r="H17" s="128" t="s">
        <v>146</v>
      </c>
      <c r="I17" s="187"/>
      <c r="J17" s="186"/>
      <c r="K17" s="186"/>
      <c r="L17" s="186"/>
      <c r="M17" s="186"/>
      <c r="N17" s="186"/>
      <c r="O17" s="186"/>
      <c r="P17" s="186"/>
      <c r="Q17" s="186"/>
      <c r="R17" s="186"/>
      <c r="S17" s="186"/>
      <c r="T17" s="203"/>
      <c r="U17" s="202" t="str">
        <f t="shared" si="1"/>
        <v/>
      </c>
    </row>
    <row r="18" spans="4:21" ht="18" customHeight="1" x14ac:dyDescent="0.45">
      <c r="D18" s="384"/>
      <c r="E18" s="129" t="s">
        <v>29</v>
      </c>
      <c r="F18" s="129"/>
      <c r="G18" s="130"/>
      <c r="H18" s="128" t="s">
        <v>21</v>
      </c>
      <c r="I18" s="117"/>
      <c r="J18" s="116"/>
      <c r="K18" s="116"/>
      <c r="L18" s="116"/>
      <c r="M18" s="116"/>
      <c r="N18" s="116"/>
      <c r="O18" s="116"/>
      <c r="P18" s="116"/>
      <c r="Q18" s="116"/>
      <c r="R18" s="116"/>
      <c r="S18" s="116"/>
      <c r="T18" s="160"/>
      <c r="U18" s="174" t="str">
        <f>IF(COUNTBLANK(I18:T18)=12,"",SUM(I18:T18))</f>
        <v/>
      </c>
    </row>
    <row r="19" spans="4:21" ht="18" customHeight="1" x14ac:dyDescent="0.45">
      <c r="D19" s="382"/>
      <c r="E19" s="138" t="s">
        <v>68</v>
      </c>
      <c r="F19" s="123"/>
      <c r="G19" s="126"/>
      <c r="H19" s="128" t="s">
        <v>148</v>
      </c>
      <c r="I19" s="187"/>
      <c r="J19" s="186"/>
      <c r="K19" s="186"/>
      <c r="L19" s="186"/>
      <c r="M19" s="186"/>
      <c r="N19" s="186"/>
      <c r="O19" s="186"/>
      <c r="P19" s="186"/>
      <c r="Q19" s="186"/>
      <c r="R19" s="186"/>
      <c r="S19" s="186"/>
      <c r="T19" s="203"/>
      <c r="U19" s="202" t="str">
        <f t="shared" si="1"/>
        <v/>
      </c>
    </row>
    <row r="20" spans="4:21" ht="18" customHeight="1" x14ac:dyDescent="0.45">
      <c r="D20" s="383"/>
      <c r="E20" s="96"/>
      <c r="F20" s="84" t="s">
        <v>78</v>
      </c>
      <c r="G20" s="96"/>
      <c r="H20" s="128" t="s">
        <v>13</v>
      </c>
      <c r="I20" s="187"/>
      <c r="J20" s="186"/>
      <c r="K20" s="186"/>
      <c r="L20" s="186"/>
      <c r="M20" s="186"/>
      <c r="N20" s="186"/>
      <c r="O20" s="186"/>
      <c r="P20" s="186"/>
      <c r="Q20" s="186"/>
      <c r="R20" s="186"/>
      <c r="S20" s="186"/>
      <c r="T20" s="203"/>
      <c r="U20" s="202" t="str">
        <f t="shared" si="1"/>
        <v/>
      </c>
    </row>
    <row r="21" spans="4:21" ht="18" customHeight="1" x14ac:dyDescent="0.45">
      <c r="D21" s="383"/>
      <c r="E21" s="96"/>
      <c r="F21" s="97"/>
      <c r="G21" s="127" t="s">
        <v>79</v>
      </c>
      <c r="H21" s="128" t="s">
        <v>146</v>
      </c>
      <c r="I21" s="187"/>
      <c r="J21" s="186"/>
      <c r="K21" s="186"/>
      <c r="L21" s="186"/>
      <c r="M21" s="186"/>
      <c r="N21" s="186"/>
      <c r="O21" s="186"/>
      <c r="P21" s="186"/>
      <c r="Q21" s="186"/>
      <c r="R21" s="186"/>
      <c r="S21" s="186"/>
      <c r="T21" s="203"/>
      <c r="U21" s="202" t="str">
        <f t="shared" si="1"/>
        <v/>
      </c>
    </row>
    <row r="22" spans="4:21" ht="18" customHeight="1" x14ac:dyDescent="0.45">
      <c r="D22" s="383"/>
      <c r="E22" s="143"/>
      <c r="F22" s="98" t="s">
        <v>80</v>
      </c>
      <c r="G22" s="87"/>
      <c r="H22" s="128" t="s">
        <v>13</v>
      </c>
      <c r="I22" s="187"/>
      <c r="J22" s="186"/>
      <c r="K22" s="186"/>
      <c r="L22" s="186"/>
      <c r="M22" s="186"/>
      <c r="N22" s="186"/>
      <c r="O22" s="186"/>
      <c r="P22" s="186"/>
      <c r="Q22" s="186"/>
      <c r="R22" s="186"/>
      <c r="S22" s="186"/>
      <c r="T22" s="203"/>
      <c r="U22" s="202" t="str">
        <f t="shared" si="1"/>
        <v/>
      </c>
    </row>
    <row r="23" spans="4:21" ht="18" customHeight="1" x14ac:dyDescent="0.45">
      <c r="D23" s="384"/>
      <c r="E23" s="129" t="s">
        <v>29</v>
      </c>
      <c r="F23" s="129"/>
      <c r="G23" s="130"/>
      <c r="H23" s="128" t="s">
        <v>21</v>
      </c>
      <c r="I23" s="117"/>
      <c r="J23" s="116"/>
      <c r="K23" s="116"/>
      <c r="L23" s="116"/>
      <c r="M23" s="116"/>
      <c r="N23" s="116"/>
      <c r="O23" s="116"/>
      <c r="P23" s="116"/>
      <c r="Q23" s="116"/>
      <c r="R23" s="116"/>
      <c r="S23" s="116"/>
      <c r="T23" s="160"/>
      <c r="U23" s="174" t="str">
        <f>IF(COUNTBLANK(I23:T23)=12,"",SUM(I23:T23))</f>
        <v/>
      </c>
    </row>
    <row r="24" spans="4:21" ht="18" customHeight="1" x14ac:dyDescent="0.45">
      <c r="D24" s="381"/>
      <c r="E24" s="138" t="s">
        <v>68</v>
      </c>
      <c r="F24" s="123"/>
      <c r="G24" s="126"/>
      <c r="H24" s="128" t="s">
        <v>13</v>
      </c>
      <c r="I24" s="187"/>
      <c r="J24" s="186"/>
      <c r="K24" s="186"/>
      <c r="L24" s="186"/>
      <c r="M24" s="186"/>
      <c r="N24" s="186"/>
      <c r="O24" s="186"/>
      <c r="P24" s="186"/>
      <c r="Q24" s="186"/>
      <c r="R24" s="186"/>
      <c r="S24" s="186"/>
      <c r="T24" s="203"/>
      <c r="U24" s="202" t="str">
        <f t="shared" si="1"/>
        <v/>
      </c>
    </row>
    <row r="25" spans="4:21" ht="18" customHeight="1" x14ac:dyDescent="0.45">
      <c r="D25" s="381"/>
      <c r="E25" s="96"/>
      <c r="F25" s="84" t="s">
        <v>78</v>
      </c>
      <c r="G25" s="96"/>
      <c r="H25" s="128" t="s">
        <v>146</v>
      </c>
      <c r="I25" s="187"/>
      <c r="J25" s="186"/>
      <c r="K25" s="186"/>
      <c r="L25" s="186"/>
      <c r="M25" s="186"/>
      <c r="N25" s="186"/>
      <c r="O25" s="186"/>
      <c r="P25" s="186"/>
      <c r="Q25" s="186"/>
      <c r="R25" s="186"/>
      <c r="S25" s="186"/>
      <c r="T25" s="203"/>
      <c r="U25" s="202" t="str">
        <f t="shared" si="1"/>
        <v/>
      </c>
    </row>
    <row r="26" spans="4:21" ht="18" customHeight="1" x14ac:dyDescent="0.45">
      <c r="D26" s="381"/>
      <c r="E26" s="96"/>
      <c r="F26" s="97"/>
      <c r="G26" s="127" t="s">
        <v>79</v>
      </c>
      <c r="H26" s="128" t="s">
        <v>13</v>
      </c>
      <c r="I26" s="187"/>
      <c r="J26" s="186"/>
      <c r="K26" s="186"/>
      <c r="L26" s="186"/>
      <c r="M26" s="186"/>
      <c r="N26" s="186"/>
      <c r="O26" s="186"/>
      <c r="P26" s="186"/>
      <c r="Q26" s="186"/>
      <c r="R26" s="186"/>
      <c r="S26" s="186"/>
      <c r="T26" s="203"/>
      <c r="U26" s="202" t="str">
        <f t="shared" si="1"/>
        <v/>
      </c>
    </row>
    <row r="27" spans="4:21" ht="18" customHeight="1" x14ac:dyDescent="0.45">
      <c r="D27" s="381"/>
      <c r="E27" s="143"/>
      <c r="F27" s="98" t="s">
        <v>80</v>
      </c>
      <c r="G27" s="87"/>
      <c r="H27" s="128" t="s">
        <v>146</v>
      </c>
      <c r="I27" s="187"/>
      <c r="J27" s="186"/>
      <c r="K27" s="186"/>
      <c r="L27" s="186"/>
      <c r="M27" s="186"/>
      <c r="N27" s="186"/>
      <c r="O27" s="186"/>
      <c r="P27" s="186"/>
      <c r="Q27" s="186"/>
      <c r="R27" s="186"/>
      <c r="S27" s="186"/>
      <c r="T27" s="203"/>
      <c r="U27" s="202" t="str">
        <f t="shared" si="1"/>
        <v/>
      </c>
    </row>
    <row r="28" spans="4:21" ht="18" customHeight="1" x14ac:dyDescent="0.45">
      <c r="D28" s="381"/>
      <c r="E28" s="129" t="s">
        <v>29</v>
      </c>
      <c r="F28" s="129"/>
      <c r="G28" s="130"/>
      <c r="H28" s="128" t="s">
        <v>21</v>
      </c>
      <c r="I28" s="117"/>
      <c r="J28" s="116"/>
      <c r="K28" s="116"/>
      <c r="L28" s="116"/>
      <c r="M28" s="116"/>
      <c r="N28" s="116"/>
      <c r="O28" s="116"/>
      <c r="P28" s="116"/>
      <c r="Q28" s="116"/>
      <c r="R28" s="116"/>
      <c r="S28" s="116"/>
      <c r="T28" s="160"/>
      <c r="U28" s="174" t="str">
        <f>IF(COUNTBLANK(I28:T28)=12,"",SUM(I28:T28))</f>
        <v/>
      </c>
    </row>
    <row r="29" spans="4:21" ht="18" customHeight="1" x14ac:dyDescent="0.45">
      <c r="D29" s="381"/>
      <c r="E29" s="138" t="s">
        <v>68</v>
      </c>
      <c r="F29" s="123"/>
      <c r="G29" s="126"/>
      <c r="H29" s="128" t="s">
        <v>146</v>
      </c>
      <c r="I29" s="187"/>
      <c r="J29" s="186"/>
      <c r="K29" s="186"/>
      <c r="L29" s="186"/>
      <c r="M29" s="186"/>
      <c r="N29" s="186"/>
      <c r="O29" s="186"/>
      <c r="P29" s="186"/>
      <c r="Q29" s="186"/>
      <c r="R29" s="186"/>
      <c r="S29" s="186"/>
      <c r="T29" s="203"/>
      <c r="U29" s="202" t="str">
        <f t="shared" si="1"/>
        <v/>
      </c>
    </row>
    <row r="30" spans="4:21" ht="18" customHeight="1" x14ac:dyDescent="0.45">
      <c r="D30" s="381"/>
      <c r="E30" s="96"/>
      <c r="F30" s="84" t="s">
        <v>78</v>
      </c>
      <c r="G30" s="96"/>
      <c r="H30" s="128" t="s">
        <v>148</v>
      </c>
      <c r="I30" s="187"/>
      <c r="J30" s="186"/>
      <c r="K30" s="186"/>
      <c r="L30" s="186"/>
      <c r="M30" s="186"/>
      <c r="N30" s="186"/>
      <c r="O30" s="186"/>
      <c r="P30" s="186"/>
      <c r="Q30" s="186"/>
      <c r="R30" s="186"/>
      <c r="S30" s="186"/>
      <c r="T30" s="203"/>
      <c r="U30" s="202" t="str">
        <f t="shared" si="1"/>
        <v/>
      </c>
    </row>
    <row r="31" spans="4:21" ht="18" customHeight="1" x14ac:dyDescent="0.45">
      <c r="D31" s="381"/>
      <c r="E31" s="96"/>
      <c r="F31" s="97"/>
      <c r="G31" s="127" t="s">
        <v>79</v>
      </c>
      <c r="H31" s="128" t="s">
        <v>146</v>
      </c>
      <c r="I31" s="187"/>
      <c r="J31" s="186"/>
      <c r="K31" s="186"/>
      <c r="L31" s="186"/>
      <c r="M31" s="186"/>
      <c r="N31" s="186"/>
      <c r="O31" s="186"/>
      <c r="P31" s="186"/>
      <c r="Q31" s="186"/>
      <c r="R31" s="186"/>
      <c r="S31" s="186"/>
      <c r="T31" s="203"/>
      <c r="U31" s="202" t="str">
        <f t="shared" si="1"/>
        <v/>
      </c>
    </row>
    <row r="32" spans="4:21" ht="18" customHeight="1" x14ac:dyDescent="0.45">
      <c r="D32" s="381"/>
      <c r="E32" s="143"/>
      <c r="F32" s="98" t="s">
        <v>80</v>
      </c>
      <c r="G32" s="87"/>
      <c r="H32" s="128" t="s">
        <v>146</v>
      </c>
      <c r="I32" s="187"/>
      <c r="J32" s="186"/>
      <c r="K32" s="186"/>
      <c r="L32" s="186"/>
      <c r="M32" s="186"/>
      <c r="N32" s="186"/>
      <c r="O32" s="186"/>
      <c r="P32" s="186"/>
      <c r="Q32" s="186"/>
      <c r="R32" s="186"/>
      <c r="S32" s="186"/>
      <c r="T32" s="203"/>
      <c r="U32" s="202" t="str">
        <f t="shared" si="1"/>
        <v/>
      </c>
    </row>
    <row r="33" spans="3:21" ht="18" customHeight="1" thickBot="1" x14ac:dyDescent="0.5">
      <c r="D33" s="385"/>
      <c r="E33" s="129" t="s">
        <v>29</v>
      </c>
      <c r="F33" s="129"/>
      <c r="G33" s="130"/>
      <c r="H33" s="128" t="s">
        <v>21</v>
      </c>
      <c r="I33" s="118"/>
      <c r="J33" s="158"/>
      <c r="K33" s="158"/>
      <c r="L33" s="158"/>
      <c r="M33" s="158"/>
      <c r="N33" s="158"/>
      <c r="O33" s="158"/>
      <c r="P33" s="158"/>
      <c r="Q33" s="158"/>
      <c r="R33" s="158"/>
      <c r="S33" s="158"/>
      <c r="T33" s="161"/>
      <c r="U33" s="174" t="str">
        <f>IF(COUNTBLANK(I33:T33)=12,"",SUM(I33:T33))</f>
        <v/>
      </c>
    </row>
    <row r="34" spans="3:21" s="15" customFormat="1" ht="18" customHeight="1" x14ac:dyDescent="0.45">
      <c r="D34" s="2"/>
      <c r="H34" s="2"/>
      <c r="I34" s="115"/>
      <c r="J34" s="115"/>
      <c r="K34" s="115"/>
      <c r="L34" s="115"/>
      <c r="M34" s="115"/>
      <c r="N34" s="115"/>
      <c r="O34" s="115"/>
      <c r="P34" s="115"/>
      <c r="Q34" s="115"/>
      <c r="R34" s="115"/>
      <c r="S34" s="115"/>
      <c r="T34" s="115"/>
      <c r="U34" s="115"/>
    </row>
    <row r="35" spans="3:21" ht="18" customHeight="1" x14ac:dyDescent="0.45">
      <c r="D35" s="386" t="s">
        <v>32</v>
      </c>
      <c r="E35" s="49" t="s">
        <v>82</v>
      </c>
      <c r="F35" s="144"/>
      <c r="G35" s="125"/>
      <c r="H35" s="164" t="s">
        <v>13</v>
      </c>
      <c r="I35" s="186" t="str">
        <f>IF((I9+I14+I19+I24+I29)=0,"",(I9+I14+I19+I24+I29))</f>
        <v/>
      </c>
      <c r="J35" s="186" t="str">
        <f t="shared" ref="I35:T39" si="2">IF((J9+J14+J19+J24+J29)=0,"",(J9+J14+J19+J24+J29))</f>
        <v/>
      </c>
      <c r="K35" s="186" t="str">
        <f t="shared" si="2"/>
        <v/>
      </c>
      <c r="L35" s="186" t="str">
        <f t="shared" si="2"/>
        <v/>
      </c>
      <c r="M35" s="186" t="str">
        <f t="shared" si="2"/>
        <v/>
      </c>
      <c r="N35" s="186" t="str">
        <f t="shared" si="2"/>
        <v/>
      </c>
      <c r="O35" s="186" t="str">
        <f t="shared" si="2"/>
        <v/>
      </c>
      <c r="P35" s="186" t="str">
        <f t="shared" si="2"/>
        <v/>
      </c>
      <c r="Q35" s="186" t="str">
        <f t="shared" si="2"/>
        <v/>
      </c>
      <c r="R35" s="186" t="str">
        <f t="shared" si="2"/>
        <v/>
      </c>
      <c r="S35" s="186" t="str">
        <f t="shared" si="2"/>
        <v/>
      </c>
      <c r="T35" s="186" t="str">
        <f t="shared" si="2"/>
        <v/>
      </c>
      <c r="U35" s="184" t="str">
        <f>IF(SUM(I35:T35)=0,"",SUM(I35:T35))</f>
        <v/>
      </c>
    </row>
    <row r="36" spans="3:21" ht="18" customHeight="1" x14ac:dyDescent="0.45">
      <c r="D36" s="387"/>
      <c r="E36" s="58"/>
      <c r="F36" s="84" t="s">
        <v>78</v>
      </c>
      <c r="G36" s="85"/>
      <c r="H36" s="164" t="s">
        <v>146</v>
      </c>
      <c r="I36" s="186" t="str">
        <f>IF((I10+I15+I20+I25+I30)=0,"",(I10+I15+I20+I25+I30))</f>
        <v/>
      </c>
      <c r="J36" s="186" t="str">
        <f t="shared" si="2"/>
        <v/>
      </c>
      <c r="K36" s="186" t="str">
        <f t="shared" si="2"/>
        <v/>
      </c>
      <c r="L36" s="186" t="str">
        <f t="shared" si="2"/>
        <v/>
      </c>
      <c r="M36" s="186" t="str">
        <f t="shared" si="2"/>
        <v/>
      </c>
      <c r="N36" s="186" t="str">
        <f t="shared" si="2"/>
        <v/>
      </c>
      <c r="O36" s="186" t="str">
        <f t="shared" si="2"/>
        <v/>
      </c>
      <c r="P36" s="186" t="str">
        <f t="shared" si="2"/>
        <v/>
      </c>
      <c r="Q36" s="186" t="str">
        <f t="shared" si="2"/>
        <v/>
      </c>
      <c r="R36" s="186" t="str">
        <f t="shared" si="2"/>
        <v/>
      </c>
      <c r="S36" s="186" t="str">
        <f t="shared" si="2"/>
        <v/>
      </c>
      <c r="T36" s="186" t="str">
        <f t="shared" si="2"/>
        <v/>
      </c>
      <c r="U36" s="184" t="str">
        <f>IF(SUM(I36:T36)=0,"",SUM(I36:T36))</f>
        <v/>
      </c>
    </row>
    <row r="37" spans="3:21" ht="18" customHeight="1" x14ac:dyDescent="0.45">
      <c r="D37" s="388"/>
      <c r="E37" s="58"/>
      <c r="F37" s="59"/>
      <c r="G37" s="127" t="s">
        <v>79</v>
      </c>
      <c r="H37" s="164" t="s">
        <v>146</v>
      </c>
      <c r="I37" s="186" t="str">
        <f>IF((I11+I16+I21+I26+I31)=0,"",(I11+I16+I21+I26+I31))</f>
        <v/>
      </c>
      <c r="J37" s="186" t="str">
        <f t="shared" si="2"/>
        <v/>
      </c>
      <c r="K37" s="186" t="str">
        <f t="shared" si="2"/>
        <v/>
      </c>
      <c r="L37" s="186" t="str">
        <f t="shared" si="2"/>
        <v/>
      </c>
      <c r="M37" s="186" t="str">
        <f t="shared" si="2"/>
        <v/>
      </c>
      <c r="N37" s="186" t="str">
        <f t="shared" si="2"/>
        <v/>
      </c>
      <c r="O37" s="186" t="str">
        <f t="shared" si="2"/>
        <v/>
      </c>
      <c r="P37" s="186" t="str">
        <f t="shared" si="2"/>
        <v/>
      </c>
      <c r="Q37" s="186" t="str">
        <f t="shared" si="2"/>
        <v/>
      </c>
      <c r="R37" s="186" t="str">
        <f t="shared" si="2"/>
        <v/>
      </c>
      <c r="S37" s="186" t="str">
        <f t="shared" si="2"/>
        <v/>
      </c>
      <c r="T37" s="186" t="str">
        <f t="shared" si="2"/>
        <v/>
      </c>
      <c r="U37" s="184" t="str">
        <f>IF(SUM(I37:T37)=0,"",SUM(I37:T37))</f>
        <v/>
      </c>
    </row>
    <row r="38" spans="3:21" ht="18" customHeight="1" x14ac:dyDescent="0.45">
      <c r="D38" s="388"/>
      <c r="E38" s="59"/>
      <c r="F38" s="86" t="s">
        <v>80</v>
      </c>
      <c r="G38" s="87"/>
      <c r="H38" s="164" t="s">
        <v>146</v>
      </c>
      <c r="I38" s="186" t="str">
        <f>IF((I12+I17+I22+I27+I32)=0,"",(I12+I17+I22+I27+I32))</f>
        <v/>
      </c>
      <c r="J38" s="186" t="str">
        <f t="shared" si="2"/>
        <v/>
      </c>
      <c r="K38" s="186" t="str">
        <f t="shared" si="2"/>
        <v/>
      </c>
      <c r="L38" s="186" t="str">
        <f t="shared" si="2"/>
        <v/>
      </c>
      <c r="M38" s="186" t="str">
        <f t="shared" si="2"/>
        <v/>
      </c>
      <c r="N38" s="186" t="str">
        <f t="shared" si="2"/>
        <v/>
      </c>
      <c r="O38" s="186" t="str">
        <f t="shared" si="2"/>
        <v/>
      </c>
      <c r="P38" s="186" t="str">
        <f t="shared" si="2"/>
        <v/>
      </c>
      <c r="Q38" s="186" t="str">
        <f t="shared" si="2"/>
        <v/>
      </c>
      <c r="R38" s="186" t="str">
        <f t="shared" si="2"/>
        <v/>
      </c>
      <c r="S38" s="186" t="str">
        <f t="shared" si="2"/>
        <v/>
      </c>
      <c r="T38" s="186" t="str">
        <f t="shared" si="2"/>
        <v/>
      </c>
      <c r="U38" s="184" t="str">
        <f>IF(SUM(I38:T38)=0,"",SUM(I38:T38))</f>
        <v/>
      </c>
    </row>
    <row r="39" spans="3:21" ht="18" customHeight="1" x14ac:dyDescent="0.45">
      <c r="D39" s="348"/>
      <c r="E39" s="122" t="s">
        <v>29</v>
      </c>
      <c r="F39" s="129"/>
      <c r="G39" s="130"/>
      <c r="H39" s="121" t="s">
        <v>21</v>
      </c>
      <c r="I39" s="116" t="str">
        <f t="shared" si="2"/>
        <v/>
      </c>
      <c r="J39" s="116" t="str">
        <f t="shared" si="2"/>
        <v/>
      </c>
      <c r="K39" s="116" t="str">
        <f t="shared" si="2"/>
        <v/>
      </c>
      <c r="L39" s="116" t="str">
        <f t="shared" si="2"/>
        <v/>
      </c>
      <c r="M39" s="116" t="str">
        <f t="shared" si="2"/>
        <v/>
      </c>
      <c r="N39" s="116" t="str">
        <f t="shared" si="2"/>
        <v/>
      </c>
      <c r="O39" s="116" t="str">
        <f t="shared" si="2"/>
        <v/>
      </c>
      <c r="P39" s="116" t="str">
        <f t="shared" si="2"/>
        <v/>
      </c>
      <c r="Q39" s="116" t="str">
        <f t="shared" si="2"/>
        <v/>
      </c>
      <c r="R39" s="116" t="str">
        <f t="shared" si="2"/>
        <v/>
      </c>
      <c r="S39" s="116" t="str">
        <f t="shared" si="2"/>
        <v/>
      </c>
      <c r="T39" s="116" t="str">
        <f t="shared" si="2"/>
        <v/>
      </c>
      <c r="U39" s="167" t="str">
        <f>IF(COUNTBLANK(I39:T39)=12,"",SUM(I39:T39))</f>
        <v/>
      </c>
    </row>
    <row r="40" spans="3:21" ht="18" customHeight="1" x14ac:dyDescent="0.45">
      <c r="D40" s="6"/>
      <c r="E40" s="15"/>
      <c r="F40" s="15"/>
      <c r="G40" s="15"/>
      <c r="H40" s="2"/>
      <c r="I40" s="15"/>
      <c r="J40" s="15"/>
      <c r="K40" s="15"/>
      <c r="L40" s="15"/>
      <c r="M40" s="15"/>
      <c r="N40" s="15"/>
      <c r="O40" s="15"/>
      <c r="P40" s="15"/>
      <c r="Q40" s="15"/>
      <c r="R40" s="15"/>
      <c r="S40" s="15"/>
      <c r="T40" s="15"/>
      <c r="U40" s="15"/>
    </row>
    <row r="41" spans="3:21" ht="18" customHeight="1" x14ac:dyDescent="0.45">
      <c r="D41" s="6"/>
      <c r="E41" s="15"/>
      <c r="F41" s="15"/>
      <c r="G41" s="15"/>
      <c r="H41" s="2"/>
      <c r="I41" s="15"/>
      <c r="J41" s="15"/>
      <c r="K41" s="15"/>
      <c r="L41" s="15"/>
      <c r="M41" s="15"/>
      <c r="N41" s="15"/>
      <c r="O41" s="15"/>
      <c r="P41" s="15"/>
      <c r="Q41" s="15"/>
      <c r="R41" s="15"/>
      <c r="S41" s="15"/>
      <c r="T41" s="15"/>
      <c r="U41" s="15"/>
    </row>
    <row r="42" spans="3:21" ht="18" customHeight="1" x14ac:dyDescent="0.45">
      <c r="C42" s="33" t="s">
        <v>43</v>
      </c>
    </row>
    <row r="43" spans="3:21" ht="18" customHeight="1" thickBot="1" x14ac:dyDescent="0.5">
      <c r="D43" s="135" t="s">
        <v>31</v>
      </c>
      <c r="E43" s="376" t="s">
        <v>63</v>
      </c>
      <c r="F43" s="389"/>
      <c r="G43" s="390"/>
      <c r="H43" s="9" t="s">
        <v>22</v>
      </c>
      <c r="I43" s="133" t="str">
        <f>IF(ISERROR(DATE(自己チェック表の構成・入力の手順等!E22,自己チェック表の構成・入力の手順等!G22,1)),"",DATE(自己チェック表の構成・入力の手順等!E22,自己チェック表の構成・入力の手順等!G22,1))</f>
        <v/>
      </c>
      <c r="J43" s="133" t="str">
        <f>IF(ISERROR(EDATE(I43,1)),"",EDATE(I43,1))</f>
        <v/>
      </c>
      <c r="K43" s="133" t="str">
        <f t="shared" ref="K43:T43" si="3">IF(ISERROR(EDATE(J43,1)),"",EDATE(J43,1))</f>
        <v/>
      </c>
      <c r="L43" s="133" t="str">
        <f t="shared" si="3"/>
        <v/>
      </c>
      <c r="M43" s="133" t="str">
        <f t="shared" si="3"/>
        <v/>
      </c>
      <c r="N43" s="133" t="str">
        <f t="shared" si="3"/>
        <v/>
      </c>
      <c r="O43" s="133" t="str">
        <f t="shared" si="3"/>
        <v/>
      </c>
      <c r="P43" s="133" t="str">
        <f t="shared" si="3"/>
        <v/>
      </c>
      <c r="Q43" s="133" t="str">
        <f t="shared" si="3"/>
        <v/>
      </c>
      <c r="R43" s="133" t="str">
        <f t="shared" si="3"/>
        <v/>
      </c>
      <c r="S43" s="133" t="str">
        <f t="shared" si="3"/>
        <v/>
      </c>
      <c r="T43" s="133" t="str">
        <f t="shared" si="3"/>
        <v/>
      </c>
      <c r="U43" s="136" t="s">
        <v>23</v>
      </c>
    </row>
    <row r="44" spans="3:21" ht="18" customHeight="1" x14ac:dyDescent="0.45">
      <c r="D44" s="380"/>
      <c r="E44" s="138" t="s">
        <v>68</v>
      </c>
      <c r="F44" s="123"/>
      <c r="G44" s="126"/>
      <c r="H44" s="128" t="s">
        <v>13</v>
      </c>
      <c r="I44" s="199"/>
      <c r="J44" s="200"/>
      <c r="K44" s="200"/>
      <c r="L44" s="200"/>
      <c r="M44" s="200"/>
      <c r="N44" s="200"/>
      <c r="O44" s="200"/>
      <c r="P44" s="200"/>
      <c r="Q44" s="200"/>
      <c r="R44" s="200"/>
      <c r="S44" s="200"/>
      <c r="T44" s="201"/>
      <c r="U44" s="202" t="str">
        <f>IF(SUM(I44:T44)=0,"",SUM(I44:T44))</f>
        <v/>
      </c>
    </row>
    <row r="45" spans="3:21" ht="18" customHeight="1" x14ac:dyDescent="0.45">
      <c r="D45" s="381"/>
      <c r="E45" s="96"/>
      <c r="F45" s="84" t="s">
        <v>78</v>
      </c>
      <c r="G45" s="96"/>
      <c r="H45" s="128" t="s">
        <v>13</v>
      </c>
      <c r="I45" s="187"/>
      <c r="J45" s="186"/>
      <c r="K45" s="186"/>
      <c r="L45" s="186"/>
      <c r="M45" s="186"/>
      <c r="N45" s="186"/>
      <c r="O45" s="186"/>
      <c r="P45" s="186"/>
      <c r="Q45" s="186"/>
      <c r="R45" s="186"/>
      <c r="S45" s="186"/>
      <c r="T45" s="203"/>
      <c r="U45" s="202" t="str">
        <f t="shared" ref="U45:U62" si="4">IF(SUM(I45:T45)=0,"",SUM(I45:T45))</f>
        <v/>
      </c>
    </row>
    <row r="46" spans="3:21" ht="18" customHeight="1" x14ac:dyDescent="0.45">
      <c r="D46" s="381"/>
      <c r="E46" s="96"/>
      <c r="F46" s="97"/>
      <c r="G46" s="127" t="s">
        <v>79</v>
      </c>
      <c r="H46" s="128" t="s">
        <v>146</v>
      </c>
      <c r="I46" s="187"/>
      <c r="J46" s="186"/>
      <c r="K46" s="186"/>
      <c r="L46" s="186"/>
      <c r="M46" s="186"/>
      <c r="N46" s="186"/>
      <c r="O46" s="186"/>
      <c r="P46" s="186"/>
      <c r="Q46" s="186"/>
      <c r="R46" s="186"/>
      <c r="S46" s="186"/>
      <c r="T46" s="203"/>
      <c r="U46" s="202" t="str">
        <f t="shared" si="4"/>
        <v/>
      </c>
    </row>
    <row r="47" spans="3:21" ht="18" customHeight="1" x14ac:dyDescent="0.45">
      <c r="D47" s="381"/>
      <c r="E47" s="143"/>
      <c r="F47" s="98" t="s">
        <v>80</v>
      </c>
      <c r="G47" s="87"/>
      <c r="H47" s="128" t="s">
        <v>146</v>
      </c>
      <c r="I47" s="187"/>
      <c r="J47" s="186"/>
      <c r="K47" s="186"/>
      <c r="L47" s="186"/>
      <c r="M47" s="186"/>
      <c r="N47" s="186"/>
      <c r="O47" s="186"/>
      <c r="P47" s="186"/>
      <c r="Q47" s="186"/>
      <c r="R47" s="186"/>
      <c r="S47" s="186"/>
      <c r="T47" s="203"/>
      <c r="U47" s="202" t="str">
        <f t="shared" si="4"/>
        <v/>
      </c>
    </row>
    <row r="48" spans="3:21" ht="18" customHeight="1" x14ac:dyDescent="0.45">
      <c r="D48" s="381"/>
      <c r="E48" s="129" t="s">
        <v>29</v>
      </c>
      <c r="F48" s="129"/>
      <c r="G48" s="130"/>
      <c r="H48" s="128" t="s">
        <v>21</v>
      </c>
      <c r="I48" s="117"/>
      <c r="J48" s="116"/>
      <c r="K48" s="116"/>
      <c r="L48" s="116"/>
      <c r="M48" s="116"/>
      <c r="N48" s="116"/>
      <c r="O48" s="116"/>
      <c r="P48" s="116"/>
      <c r="Q48" s="116"/>
      <c r="R48" s="116"/>
      <c r="S48" s="116"/>
      <c r="T48" s="160"/>
      <c r="U48" s="174" t="str">
        <f>IF(COUNTBLANK(I48:T48)=12,"",SUM(I48:T48))</f>
        <v/>
      </c>
    </row>
    <row r="49" spans="4:21" ht="18" customHeight="1" x14ac:dyDescent="0.45">
      <c r="D49" s="382"/>
      <c r="E49" s="138" t="s">
        <v>68</v>
      </c>
      <c r="F49" s="123"/>
      <c r="G49" s="126"/>
      <c r="H49" s="128" t="s">
        <v>13</v>
      </c>
      <c r="I49" s="187"/>
      <c r="J49" s="186"/>
      <c r="K49" s="186"/>
      <c r="L49" s="186"/>
      <c r="M49" s="186"/>
      <c r="N49" s="186"/>
      <c r="O49" s="186"/>
      <c r="P49" s="186"/>
      <c r="Q49" s="186"/>
      <c r="R49" s="186"/>
      <c r="S49" s="186"/>
      <c r="T49" s="203"/>
      <c r="U49" s="202" t="str">
        <f t="shared" si="4"/>
        <v/>
      </c>
    </row>
    <row r="50" spans="4:21" ht="18" customHeight="1" x14ac:dyDescent="0.45">
      <c r="D50" s="383"/>
      <c r="E50" s="96"/>
      <c r="F50" s="84" t="s">
        <v>78</v>
      </c>
      <c r="G50" s="96"/>
      <c r="H50" s="128" t="s">
        <v>146</v>
      </c>
      <c r="I50" s="187"/>
      <c r="J50" s="186"/>
      <c r="K50" s="186"/>
      <c r="L50" s="186"/>
      <c r="M50" s="186"/>
      <c r="N50" s="186"/>
      <c r="O50" s="186"/>
      <c r="P50" s="186"/>
      <c r="Q50" s="186"/>
      <c r="R50" s="186"/>
      <c r="S50" s="186"/>
      <c r="T50" s="203"/>
      <c r="U50" s="202" t="str">
        <f t="shared" si="4"/>
        <v/>
      </c>
    </row>
    <row r="51" spans="4:21" ht="18" customHeight="1" x14ac:dyDescent="0.45">
      <c r="D51" s="383"/>
      <c r="E51" s="96"/>
      <c r="F51" s="97"/>
      <c r="G51" s="127" t="s">
        <v>79</v>
      </c>
      <c r="H51" s="128" t="s">
        <v>146</v>
      </c>
      <c r="I51" s="187"/>
      <c r="J51" s="186"/>
      <c r="K51" s="186"/>
      <c r="L51" s="186"/>
      <c r="M51" s="186"/>
      <c r="N51" s="186"/>
      <c r="O51" s="186"/>
      <c r="P51" s="186"/>
      <c r="Q51" s="186"/>
      <c r="R51" s="186"/>
      <c r="S51" s="186"/>
      <c r="T51" s="203"/>
      <c r="U51" s="202" t="str">
        <f t="shared" si="4"/>
        <v/>
      </c>
    </row>
    <row r="52" spans="4:21" ht="18" customHeight="1" x14ac:dyDescent="0.45">
      <c r="D52" s="383"/>
      <c r="E52" s="143"/>
      <c r="F52" s="98" t="s">
        <v>80</v>
      </c>
      <c r="G52" s="87"/>
      <c r="H52" s="128" t="s">
        <v>146</v>
      </c>
      <c r="I52" s="187"/>
      <c r="J52" s="186"/>
      <c r="K52" s="186"/>
      <c r="L52" s="186"/>
      <c r="M52" s="186"/>
      <c r="N52" s="186"/>
      <c r="O52" s="186"/>
      <c r="P52" s="186"/>
      <c r="Q52" s="186"/>
      <c r="R52" s="186"/>
      <c r="S52" s="186"/>
      <c r="T52" s="203"/>
      <c r="U52" s="202" t="str">
        <f t="shared" si="4"/>
        <v/>
      </c>
    </row>
    <row r="53" spans="4:21" ht="18" customHeight="1" x14ac:dyDescent="0.45">
      <c r="D53" s="384"/>
      <c r="E53" s="129" t="s">
        <v>29</v>
      </c>
      <c r="F53" s="129"/>
      <c r="G53" s="130"/>
      <c r="H53" s="128" t="s">
        <v>21</v>
      </c>
      <c r="I53" s="117"/>
      <c r="J53" s="116"/>
      <c r="K53" s="116"/>
      <c r="L53" s="116"/>
      <c r="M53" s="116"/>
      <c r="N53" s="116"/>
      <c r="O53" s="116"/>
      <c r="P53" s="116"/>
      <c r="Q53" s="116"/>
      <c r="R53" s="116"/>
      <c r="S53" s="116"/>
      <c r="T53" s="160"/>
      <c r="U53" s="174" t="str">
        <f>IF(COUNTBLANK(I53:T53)=12,"",SUM(I53:T53))</f>
        <v/>
      </c>
    </row>
    <row r="54" spans="4:21" ht="18" customHeight="1" x14ac:dyDescent="0.45">
      <c r="D54" s="381"/>
      <c r="E54" s="138" t="s">
        <v>68</v>
      </c>
      <c r="F54" s="123"/>
      <c r="G54" s="126"/>
      <c r="H54" s="128" t="s">
        <v>146</v>
      </c>
      <c r="I54" s="187"/>
      <c r="J54" s="186"/>
      <c r="K54" s="186"/>
      <c r="L54" s="186"/>
      <c r="M54" s="186"/>
      <c r="N54" s="186"/>
      <c r="O54" s="186"/>
      <c r="P54" s="186"/>
      <c r="Q54" s="186"/>
      <c r="R54" s="186"/>
      <c r="S54" s="186"/>
      <c r="T54" s="203"/>
      <c r="U54" s="202" t="str">
        <f t="shared" si="4"/>
        <v/>
      </c>
    </row>
    <row r="55" spans="4:21" ht="18" customHeight="1" x14ac:dyDescent="0.45">
      <c r="D55" s="381"/>
      <c r="E55" s="96"/>
      <c r="F55" s="84" t="s">
        <v>78</v>
      </c>
      <c r="G55" s="96"/>
      <c r="H55" s="128" t="s">
        <v>146</v>
      </c>
      <c r="I55" s="187"/>
      <c r="J55" s="186"/>
      <c r="K55" s="186"/>
      <c r="L55" s="186"/>
      <c r="M55" s="186"/>
      <c r="N55" s="186"/>
      <c r="O55" s="186"/>
      <c r="P55" s="186"/>
      <c r="Q55" s="186"/>
      <c r="R55" s="186"/>
      <c r="S55" s="186"/>
      <c r="T55" s="203"/>
      <c r="U55" s="202" t="str">
        <f t="shared" si="4"/>
        <v/>
      </c>
    </row>
    <row r="56" spans="4:21" ht="18" customHeight="1" x14ac:dyDescent="0.45">
      <c r="D56" s="381"/>
      <c r="E56" s="96"/>
      <c r="F56" s="97"/>
      <c r="G56" s="127" t="s">
        <v>79</v>
      </c>
      <c r="H56" s="128" t="s">
        <v>146</v>
      </c>
      <c r="I56" s="187"/>
      <c r="J56" s="186"/>
      <c r="K56" s="186"/>
      <c r="L56" s="186"/>
      <c r="M56" s="186"/>
      <c r="N56" s="186"/>
      <c r="O56" s="186"/>
      <c r="P56" s="186"/>
      <c r="Q56" s="186"/>
      <c r="R56" s="186"/>
      <c r="S56" s="186"/>
      <c r="T56" s="203"/>
      <c r="U56" s="202" t="str">
        <f t="shared" si="4"/>
        <v/>
      </c>
    </row>
    <row r="57" spans="4:21" ht="18" customHeight="1" x14ac:dyDescent="0.45">
      <c r="D57" s="381"/>
      <c r="E57" s="143"/>
      <c r="F57" s="98" t="s">
        <v>80</v>
      </c>
      <c r="G57" s="87"/>
      <c r="H57" s="128" t="s">
        <v>146</v>
      </c>
      <c r="I57" s="187"/>
      <c r="J57" s="186"/>
      <c r="K57" s="186"/>
      <c r="L57" s="186"/>
      <c r="M57" s="186"/>
      <c r="N57" s="186"/>
      <c r="O57" s="186"/>
      <c r="P57" s="186"/>
      <c r="Q57" s="186"/>
      <c r="R57" s="186"/>
      <c r="S57" s="186"/>
      <c r="T57" s="203"/>
      <c r="U57" s="202" t="str">
        <f t="shared" si="4"/>
        <v/>
      </c>
    </row>
    <row r="58" spans="4:21" ht="18" customHeight="1" x14ac:dyDescent="0.45">
      <c r="D58" s="381"/>
      <c r="E58" s="129" t="s">
        <v>29</v>
      </c>
      <c r="F58" s="129"/>
      <c r="G58" s="130"/>
      <c r="H58" s="128" t="s">
        <v>21</v>
      </c>
      <c r="I58" s="117"/>
      <c r="J58" s="116"/>
      <c r="K58" s="116"/>
      <c r="L58" s="116"/>
      <c r="M58" s="116"/>
      <c r="N58" s="116"/>
      <c r="O58" s="116"/>
      <c r="P58" s="116"/>
      <c r="Q58" s="116"/>
      <c r="R58" s="116"/>
      <c r="S58" s="116"/>
      <c r="T58" s="160"/>
      <c r="U58" s="174" t="str">
        <f>IF(COUNTBLANK(I58:T58)=12,"",SUM(I58:T58))</f>
        <v/>
      </c>
    </row>
    <row r="59" spans="4:21" ht="18" customHeight="1" x14ac:dyDescent="0.45">
      <c r="D59" s="381"/>
      <c r="E59" s="138" t="s">
        <v>68</v>
      </c>
      <c r="F59" s="123"/>
      <c r="G59" s="126"/>
      <c r="H59" s="128" t="s">
        <v>13</v>
      </c>
      <c r="I59" s="187"/>
      <c r="J59" s="186"/>
      <c r="K59" s="186"/>
      <c r="L59" s="186"/>
      <c r="M59" s="186"/>
      <c r="N59" s="186"/>
      <c r="O59" s="186"/>
      <c r="P59" s="186"/>
      <c r="Q59" s="186"/>
      <c r="R59" s="186"/>
      <c r="S59" s="186"/>
      <c r="T59" s="203"/>
      <c r="U59" s="202" t="str">
        <f t="shared" si="4"/>
        <v/>
      </c>
    </row>
    <row r="60" spans="4:21" ht="18" customHeight="1" x14ac:dyDescent="0.45">
      <c r="D60" s="381"/>
      <c r="E60" s="96"/>
      <c r="F60" s="84" t="s">
        <v>78</v>
      </c>
      <c r="G60" s="96"/>
      <c r="H60" s="128" t="s">
        <v>148</v>
      </c>
      <c r="I60" s="187"/>
      <c r="J60" s="186"/>
      <c r="K60" s="186"/>
      <c r="L60" s="186"/>
      <c r="M60" s="186"/>
      <c r="N60" s="186"/>
      <c r="O60" s="186"/>
      <c r="P60" s="186"/>
      <c r="Q60" s="186"/>
      <c r="R60" s="186"/>
      <c r="S60" s="186"/>
      <c r="T60" s="203"/>
      <c r="U60" s="202" t="str">
        <f t="shared" si="4"/>
        <v/>
      </c>
    </row>
    <row r="61" spans="4:21" ht="18" customHeight="1" x14ac:dyDescent="0.45">
      <c r="D61" s="381"/>
      <c r="E61" s="96"/>
      <c r="F61" s="97"/>
      <c r="G61" s="127" t="s">
        <v>79</v>
      </c>
      <c r="H61" s="128" t="s">
        <v>13</v>
      </c>
      <c r="I61" s="187"/>
      <c r="J61" s="186"/>
      <c r="K61" s="186"/>
      <c r="L61" s="186"/>
      <c r="M61" s="186"/>
      <c r="N61" s="186"/>
      <c r="O61" s="186"/>
      <c r="P61" s="186"/>
      <c r="Q61" s="186"/>
      <c r="R61" s="186"/>
      <c r="S61" s="186"/>
      <c r="T61" s="203"/>
      <c r="U61" s="202" t="str">
        <f t="shared" si="4"/>
        <v/>
      </c>
    </row>
    <row r="62" spans="4:21" ht="18" customHeight="1" x14ac:dyDescent="0.45">
      <c r="D62" s="381"/>
      <c r="E62" s="143"/>
      <c r="F62" s="98" t="s">
        <v>80</v>
      </c>
      <c r="G62" s="87"/>
      <c r="H62" s="128" t="s">
        <v>146</v>
      </c>
      <c r="I62" s="187"/>
      <c r="J62" s="186"/>
      <c r="K62" s="186"/>
      <c r="L62" s="186"/>
      <c r="M62" s="186"/>
      <c r="N62" s="186"/>
      <c r="O62" s="186"/>
      <c r="P62" s="186"/>
      <c r="Q62" s="186"/>
      <c r="R62" s="186"/>
      <c r="S62" s="186"/>
      <c r="T62" s="203"/>
      <c r="U62" s="202" t="str">
        <f t="shared" si="4"/>
        <v/>
      </c>
    </row>
    <row r="63" spans="4:21" ht="18" customHeight="1" thickBot="1" x14ac:dyDescent="0.5">
      <c r="D63" s="385"/>
      <c r="E63" s="129" t="s">
        <v>29</v>
      </c>
      <c r="F63" s="129"/>
      <c r="G63" s="130"/>
      <c r="H63" s="128" t="s">
        <v>21</v>
      </c>
      <c r="I63" s="118"/>
      <c r="J63" s="158"/>
      <c r="K63" s="158"/>
      <c r="L63" s="158"/>
      <c r="M63" s="158"/>
      <c r="N63" s="158"/>
      <c r="O63" s="158"/>
      <c r="P63" s="158"/>
      <c r="Q63" s="158"/>
      <c r="R63" s="158"/>
      <c r="S63" s="158"/>
      <c r="T63" s="161"/>
      <c r="U63" s="174" t="str">
        <f>IF(COUNTBLANK(I63:T63)=12,"",SUM(I63:T63))</f>
        <v/>
      </c>
    </row>
    <row r="64" spans="4:21" s="15" customFormat="1" ht="18" customHeight="1" x14ac:dyDescent="0.45">
      <c r="D64" s="2"/>
      <c r="H64" s="2"/>
      <c r="I64" s="115"/>
      <c r="J64" s="115"/>
      <c r="K64" s="115"/>
      <c r="L64" s="115"/>
      <c r="M64" s="115"/>
      <c r="N64" s="115"/>
      <c r="O64" s="115"/>
      <c r="P64" s="115"/>
      <c r="Q64" s="115"/>
      <c r="R64" s="115"/>
      <c r="S64" s="115"/>
      <c r="T64" s="115"/>
      <c r="U64" s="115"/>
    </row>
    <row r="65" spans="4:21" ht="18" customHeight="1" x14ac:dyDescent="0.45">
      <c r="D65" s="386" t="s">
        <v>32</v>
      </c>
      <c r="E65" s="49" t="s">
        <v>82</v>
      </c>
      <c r="F65" s="144"/>
      <c r="G65" s="125"/>
      <c r="H65" s="164" t="s">
        <v>146</v>
      </c>
      <c r="I65" s="186" t="str">
        <f>IF((I44+I49+I54+I59)=0,"",(I44+I49+I54+I59))</f>
        <v/>
      </c>
      <c r="J65" s="186" t="str">
        <f t="shared" ref="J65:T65" si="5">IF((J44+J49+J54+J59)=0,"",(J44+J49+J54+J59))</f>
        <v/>
      </c>
      <c r="K65" s="186" t="str">
        <f t="shared" si="5"/>
        <v/>
      </c>
      <c r="L65" s="186" t="str">
        <f t="shared" si="5"/>
        <v/>
      </c>
      <c r="M65" s="186" t="str">
        <f t="shared" si="5"/>
        <v/>
      </c>
      <c r="N65" s="186" t="str">
        <f t="shared" si="5"/>
        <v/>
      </c>
      <c r="O65" s="186" t="str">
        <f t="shared" si="5"/>
        <v/>
      </c>
      <c r="P65" s="186" t="str">
        <f t="shared" si="5"/>
        <v/>
      </c>
      <c r="Q65" s="186" t="str">
        <f t="shared" si="5"/>
        <v/>
      </c>
      <c r="R65" s="186" t="str">
        <f t="shared" si="5"/>
        <v/>
      </c>
      <c r="S65" s="186" t="str">
        <f t="shared" si="5"/>
        <v/>
      </c>
      <c r="T65" s="186" t="str">
        <f t="shared" si="5"/>
        <v/>
      </c>
      <c r="U65" s="184" t="str">
        <f>IF(SUM(I65:T65)=0,"",SUM(I65:T65))</f>
        <v/>
      </c>
    </row>
    <row r="66" spans="4:21" ht="18" customHeight="1" x14ac:dyDescent="0.45">
      <c r="D66" s="387"/>
      <c r="E66" s="58"/>
      <c r="F66" s="84" t="s">
        <v>78</v>
      </c>
      <c r="G66" s="85"/>
      <c r="H66" s="164" t="s">
        <v>146</v>
      </c>
      <c r="I66" s="186" t="str">
        <f t="shared" ref="I66:T69" si="6">IF((I45+I50+I55+I60)=0,"",(I45+I50+I55+I60))</f>
        <v/>
      </c>
      <c r="J66" s="186" t="str">
        <f t="shared" si="6"/>
        <v/>
      </c>
      <c r="K66" s="186" t="str">
        <f t="shared" si="6"/>
        <v/>
      </c>
      <c r="L66" s="186" t="str">
        <f t="shared" si="6"/>
        <v/>
      </c>
      <c r="M66" s="186" t="str">
        <f t="shared" si="6"/>
        <v/>
      </c>
      <c r="N66" s="186" t="str">
        <f t="shared" si="6"/>
        <v/>
      </c>
      <c r="O66" s="186" t="str">
        <f t="shared" si="6"/>
        <v/>
      </c>
      <c r="P66" s="186" t="str">
        <f t="shared" si="6"/>
        <v/>
      </c>
      <c r="Q66" s="186" t="str">
        <f t="shared" si="6"/>
        <v/>
      </c>
      <c r="R66" s="186" t="str">
        <f t="shared" si="6"/>
        <v/>
      </c>
      <c r="S66" s="186" t="str">
        <f t="shared" si="6"/>
        <v/>
      </c>
      <c r="T66" s="186" t="str">
        <f t="shared" si="6"/>
        <v/>
      </c>
      <c r="U66" s="184" t="str">
        <f>IF(SUM(I66:T66)=0,"",SUM(I66:T66))</f>
        <v/>
      </c>
    </row>
    <row r="67" spans="4:21" ht="18" customHeight="1" x14ac:dyDescent="0.45">
      <c r="D67" s="388"/>
      <c r="E67" s="58"/>
      <c r="F67" s="59"/>
      <c r="G67" s="127" t="s">
        <v>79</v>
      </c>
      <c r="H67" s="164" t="s">
        <v>146</v>
      </c>
      <c r="I67" s="186" t="str">
        <f t="shared" si="6"/>
        <v/>
      </c>
      <c r="J67" s="186" t="str">
        <f t="shared" si="6"/>
        <v/>
      </c>
      <c r="K67" s="186" t="str">
        <f t="shared" si="6"/>
        <v/>
      </c>
      <c r="L67" s="186" t="str">
        <f t="shared" si="6"/>
        <v/>
      </c>
      <c r="M67" s="186" t="str">
        <f t="shared" si="6"/>
        <v/>
      </c>
      <c r="N67" s="186" t="str">
        <f t="shared" si="6"/>
        <v/>
      </c>
      <c r="O67" s="186" t="str">
        <f t="shared" si="6"/>
        <v/>
      </c>
      <c r="P67" s="186" t="str">
        <f t="shared" si="6"/>
        <v/>
      </c>
      <c r="Q67" s="186" t="str">
        <f t="shared" si="6"/>
        <v/>
      </c>
      <c r="R67" s="186" t="str">
        <f t="shared" si="6"/>
        <v/>
      </c>
      <c r="S67" s="186" t="str">
        <f t="shared" si="6"/>
        <v/>
      </c>
      <c r="T67" s="186" t="str">
        <f t="shared" si="6"/>
        <v/>
      </c>
      <c r="U67" s="184" t="str">
        <f>IF(SUM(I67:T67)=0,"",SUM(I67:T67))</f>
        <v/>
      </c>
    </row>
    <row r="68" spans="4:21" ht="18" customHeight="1" x14ac:dyDescent="0.45">
      <c r="D68" s="388"/>
      <c r="E68" s="59"/>
      <c r="F68" s="86" t="s">
        <v>80</v>
      </c>
      <c r="G68" s="87"/>
      <c r="H68" s="164" t="s">
        <v>146</v>
      </c>
      <c r="I68" s="186" t="str">
        <f t="shared" si="6"/>
        <v/>
      </c>
      <c r="J68" s="186" t="str">
        <f t="shared" si="6"/>
        <v/>
      </c>
      <c r="K68" s="186" t="str">
        <f t="shared" si="6"/>
        <v/>
      </c>
      <c r="L68" s="186" t="str">
        <f t="shared" si="6"/>
        <v/>
      </c>
      <c r="M68" s="186" t="str">
        <f t="shared" si="6"/>
        <v/>
      </c>
      <c r="N68" s="186" t="str">
        <f t="shared" si="6"/>
        <v/>
      </c>
      <c r="O68" s="186" t="str">
        <f t="shared" si="6"/>
        <v/>
      </c>
      <c r="P68" s="186" t="str">
        <f t="shared" si="6"/>
        <v/>
      </c>
      <c r="Q68" s="186" t="str">
        <f t="shared" si="6"/>
        <v/>
      </c>
      <c r="R68" s="186" t="str">
        <f t="shared" si="6"/>
        <v/>
      </c>
      <c r="S68" s="186" t="str">
        <f t="shared" si="6"/>
        <v/>
      </c>
      <c r="T68" s="186" t="str">
        <f t="shared" si="6"/>
        <v/>
      </c>
      <c r="U68" s="184" t="str">
        <f>IF(SUM(I68:T68)=0,"",SUM(I68:T68))</f>
        <v/>
      </c>
    </row>
    <row r="69" spans="4:21" ht="18" customHeight="1" x14ac:dyDescent="0.45">
      <c r="D69" s="348"/>
      <c r="E69" s="122" t="s">
        <v>29</v>
      </c>
      <c r="F69" s="129"/>
      <c r="G69" s="130"/>
      <c r="H69" s="121" t="s">
        <v>21</v>
      </c>
      <c r="I69" s="116" t="str">
        <f t="shared" si="6"/>
        <v/>
      </c>
      <c r="J69" s="116" t="str">
        <f t="shared" si="6"/>
        <v/>
      </c>
      <c r="K69" s="116" t="str">
        <f t="shared" si="6"/>
        <v/>
      </c>
      <c r="L69" s="116" t="str">
        <f t="shared" si="6"/>
        <v/>
      </c>
      <c r="M69" s="116" t="str">
        <f t="shared" si="6"/>
        <v/>
      </c>
      <c r="N69" s="116" t="str">
        <f t="shared" si="6"/>
        <v/>
      </c>
      <c r="O69" s="116" t="str">
        <f t="shared" si="6"/>
        <v/>
      </c>
      <c r="P69" s="116" t="str">
        <f t="shared" si="6"/>
        <v/>
      </c>
      <c r="Q69" s="116" t="str">
        <f t="shared" si="6"/>
        <v/>
      </c>
      <c r="R69" s="116" t="str">
        <f t="shared" si="6"/>
        <v/>
      </c>
      <c r="S69" s="116" t="str">
        <f t="shared" si="6"/>
        <v/>
      </c>
      <c r="T69" s="116" t="str">
        <f t="shared" si="6"/>
        <v/>
      </c>
      <c r="U69" s="167" t="str">
        <f>IF(COUNTBLANK(I69:T69)=12,"",SUM(I69:T69))</f>
        <v/>
      </c>
    </row>
    <row r="70" spans="4:21" ht="18" customHeight="1" x14ac:dyDescent="0.45"/>
  </sheetData>
  <mergeCells count="13">
    <mergeCell ref="E43:G43"/>
    <mergeCell ref="E8:G8"/>
    <mergeCell ref="D35:D39"/>
    <mergeCell ref="D24:D28"/>
    <mergeCell ref="D14:D18"/>
    <mergeCell ref="D19:D23"/>
    <mergeCell ref="D9:D13"/>
    <mergeCell ref="D29:D33"/>
    <mergeCell ref="D44:D48"/>
    <mergeCell ref="D49:D53"/>
    <mergeCell ref="D54:D58"/>
    <mergeCell ref="D59:D63"/>
    <mergeCell ref="D65:D69"/>
  </mergeCells>
  <phoneticPr fontId="1"/>
  <pageMargins left="0.39000000000000007" right="0.39000000000000007" top="0.39000000000000007" bottom="0.39000000000000007" header="0.39000000000000007" footer="0.39000000000000007"/>
  <pageSetup paperSize="9" scale="44" orientation="landscape" r:id="rId1"/>
  <ignoredErrors>
    <ignoredError sqref="U11:U32 U40:U58 U34:U38"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7"/>
  <sheetViews>
    <sheetView showGridLines="0" view="pageBreakPreview" zoomScale="80" zoomScaleNormal="100" zoomScaleSheetLayoutView="80" workbookViewId="0"/>
  </sheetViews>
  <sheetFormatPr defaultColWidth="12.6640625" defaultRowHeight="17.25" x14ac:dyDescent="0.45"/>
  <cols>
    <col min="1" max="3" width="3.77734375" style="16" customWidth="1"/>
    <col min="4" max="4" width="6.21875" style="16" customWidth="1"/>
    <col min="5" max="5" width="7.5546875" style="16" customWidth="1"/>
    <col min="6" max="6" width="7.77734375" style="16" customWidth="1"/>
    <col min="7" max="7" width="5.33203125" style="16" customWidth="1"/>
    <col min="8" max="20" width="9.77734375" style="16" customWidth="1"/>
    <col min="21" max="21" width="6.109375" style="16" customWidth="1"/>
    <col min="22" max="16384" width="12.6640625" style="16"/>
  </cols>
  <sheetData>
    <row r="1" spans="1:21" s="22" customFormat="1" ht="24.95" customHeight="1" x14ac:dyDescent="0.45">
      <c r="B1" s="12" t="s">
        <v>90</v>
      </c>
      <c r="C1" s="12"/>
      <c r="D1" s="12"/>
      <c r="O1" s="23"/>
    </row>
    <row r="2" spans="1:21" s="31" customFormat="1" ht="18" customHeight="1" x14ac:dyDescent="0.45">
      <c r="A2" s="30"/>
      <c r="B2" s="30"/>
      <c r="O2" s="32"/>
    </row>
    <row r="3" spans="1:21" ht="18" customHeight="1" x14ac:dyDescent="0.45">
      <c r="A3" s="44"/>
      <c r="B3" s="44"/>
      <c r="C3" s="44" t="s">
        <v>46</v>
      </c>
      <c r="D3" s="44"/>
      <c r="E3" s="44"/>
      <c r="F3" s="44"/>
      <c r="G3" s="44"/>
      <c r="H3" s="33"/>
      <c r="I3" s="33"/>
      <c r="J3" s="33"/>
      <c r="K3" s="33"/>
      <c r="L3" s="33"/>
      <c r="M3" s="33"/>
      <c r="N3" s="33"/>
      <c r="O3" s="33"/>
      <c r="P3" s="34"/>
      <c r="Q3" s="34"/>
      <c r="R3" s="34"/>
      <c r="S3" s="34"/>
      <c r="T3" s="34"/>
      <c r="U3" s="44"/>
    </row>
    <row r="4" spans="1:21" s="25" customFormat="1" ht="18" customHeight="1" x14ac:dyDescent="0.45">
      <c r="A4" s="24"/>
      <c r="B4" s="24"/>
      <c r="C4" s="78" t="s">
        <v>104</v>
      </c>
      <c r="D4" s="61"/>
      <c r="E4" s="61"/>
      <c r="F4" s="31"/>
      <c r="G4" s="31"/>
      <c r="H4" s="31"/>
      <c r="I4" s="31"/>
      <c r="J4" s="31"/>
      <c r="O4" s="26"/>
    </row>
    <row r="5" spans="1:21" s="25" customFormat="1" ht="18" customHeight="1" x14ac:dyDescent="0.45">
      <c r="A5" s="24"/>
      <c r="B5" s="24"/>
      <c r="C5" s="45"/>
      <c r="O5" s="26"/>
    </row>
    <row r="6" spans="1:21" ht="18" customHeight="1" thickBot="1" x14ac:dyDescent="0.5">
      <c r="A6" s="44"/>
      <c r="B6" s="44"/>
      <c r="C6" s="44"/>
      <c r="D6" s="316" t="s">
        <v>35</v>
      </c>
      <c r="E6" s="374"/>
      <c r="F6" s="121" t="s">
        <v>30</v>
      </c>
      <c r="G6" s="121" t="s">
        <v>0</v>
      </c>
      <c r="H6" s="145" t="str">
        <f>IF(ISERROR(DATE(自己チェック表の構成・入力の手順等!E22,自己チェック表の構成・入力の手順等!G22,1)),"",DATE(自己チェック表の構成・入力の手順等!E22,自己チェック表の構成・入力の手順等!G22,1))</f>
        <v/>
      </c>
      <c r="I6" s="145" t="str">
        <f>IF(ISERROR(EDATE(H6,1)),"",EDATE(H6,1))</f>
        <v/>
      </c>
      <c r="J6" s="145" t="str">
        <f t="shared" ref="J6:S6" si="0">IF(ISERROR(EDATE(I6,1)),"",EDATE(I6,1))</f>
        <v/>
      </c>
      <c r="K6" s="145" t="str">
        <f t="shared" si="0"/>
        <v/>
      </c>
      <c r="L6" s="145" t="str">
        <f t="shared" si="0"/>
        <v/>
      </c>
      <c r="M6" s="145" t="str">
        <f t="shared" si="0"/>
        <v/>
      </c>
      <c r="N6" s="145" t="str">
        <f t="shared" si="0"/>
        <v/>
      </c>
      <c r="O6" s="145" t="str">
        <f t="shared" si="0"/>
        <v/>
      </c>
      <c r="P6" s="145" t="str">
        <f t="shared" si="0"/>
        <v/>
      </c>
      <c r="Q6" s="145" t="str">
        <f t="shared" si="0"/>
        <v/>
      </c>
      <c r="R6" s="145" t="str">
        <f t="shared" si="0"/>
        <v/>
      </c>
      <c r="S6" s="145" t="str">
        <f t="shared" si="0"/>
        <v/>
      </c>
      <c r="T6" s="146" t="s">
        <v>32</v>
      </c>
      <c r="U6" s="44"/>
    </row>
    <row r="7" spans="1:21" ht="18" customHeight="1" x14ac:dyDescent="0.45">
      <c r="A7" s="44"/>
      <c r="B7" s="44"/>
      <c r="C7" s="44"/>
      <c r="D7" s="394" t="s">
        <v>33</v>
      </c>
      <c r="E7" s="396"/>
      <c r="F7" s="121" t="s">
        <v>9</v>
      </c>
      <c r="G7" s="163" t="s">
        <v>6</v>
      </c>
      <c r="H7" s="199"/>
      <c r="I7" s="200"/>
      <c r="J7" s="200"/>
      <c r="K7" s="200"/>
      <c r="L7" s="200"/>
      <c r="M7" s="200"/>
      <c r="N7" s="200"/>
      <c r="O7" s="200"/>
      <c r="P7" s="204"/>
      <c r="Q7" s="204"/>
      <c r="R7" s="204"/>
      <c r="S7" s="205"/>
      <c r="T7" s="206" t="str">
        <f>IF(SUM(H7:S7)=0,"",SUM(H7:S7))</f>
        <v/>
      </c>
      <c r="U7" s="44"/>
    </row>
    <row r="8" spans="1:21" ht="18" customHeight="1" x14ac:dyDescent="0.45">
      <c r="A8" s="44"/>
      <c r="B8" s="44"/>
      <c r="C8" s="44"/>
      <c r="D8" s="396"/>
      <c r="E8" s="396"/>
      <c r="F8" s="121" t="s">
        <v>34</v>
      </c>
      <c r="G8" s="128" t="s">
        <v>21</v>
      </c>
      <c r="H8" s="117"/>
      <c r="I8" s="116"/>
      <c r="J8" s="116"/>
      <c r="K8" s="116"/>
      <c r="L8" s="116"/>
      <c r="M8" s="116"/>
      <c r="N8" s="116"/>
      <c r="O8" s="116"/>
      <c r="P8" s="175"/>
      <c r="Q8" s="175"/>
      <c r="R8" s="175"/>
      <c r="S8" s="176"/>
      <c r="T8" s="182" t="str">
        <f>IF(COUNTBLANK(H8:S8)=12,"",SUM(H8:S8))</f>
        <v/>
      </c>
      <c r="U8" s="44"/>
    </row>
    <row r="9" spans="1:21" ht="18" customHeight="1" x14ac:dyDescent="0.45">
      <c r="A9" s="44"/>
      <c r="B9" s="44"/>
      <c r="C9" s="44"/>
      <c r="D9" s="394" t="s">
        <v>14</v>
      </c>
      <c r="E9" s="396"/>
      <c r="F9" s="121" t="s">
        <v>9</v>
      </c>
      <c r="G9" s="163" t="s">
        <v>149</v>
      </c>
      <c r="H9" s="187"/>
      <c r="I9" s="186"/>
      <c r="J9" s="186"/>
      <c r="K9" s="186"/>
      <c r="L9" s="186"/>
      <c r="M9" s="186"/>
      <c r="N9" s="186"/>
      <c r="O9" s="186"/>
      <c r="P9" s="186"/>
      <c r="Q9" s="186"/>
      <c r="R9" s="186"/>
      <c r="S9" s="203"/>
      <c r="T9" s="206" t="str">
        <f t="shared" ref="T9:T15" si="1">IF(SUM(H9:S9)=0,"",SUM(H9:S9))</f>
        <v/>
      </c>
      <c r="U9" s="44"/>
    </row>
    <row r="10" spans="1:21" ht="18" customHeight="1" x14ac:dyDescent="0.45">
      <c r="A10" s="44"/>
      <c r="B10" s="44"/>
      <c r="C10" s="44"/>
      <c r="D10" s="396"/>
      <c r="E10" s="396"/>
      <c r="F10" s="121" t="s">
        <v>34</v>
      </c>
      <c r="G10" s="128" t="s">
        <v>21</v>
      </c>
      <c r="H10" s="117"/>
      <c r="I10" s="116"/>
      <c r="J10" s="116"/>
      <c r="K10" s="116"/>
      <c r="L10" s="116"/>
      <c r="M10" s="116"/>
      <c r="N10" s="116"/>
      <c r="O10" s="116"/>
      <c r="P10" s="116"/>
      <c r="Q10" s="116"/>
      <c r="R10" s="116"/>
      <c r="S10" s="160"/>
      <c r="T10" s="182" t="str">
        <f>IF(COUNTBLANK(H10:S10)=12,"",SUM(H10:S10))</f>
        <v/>
      </c>
      <c r="U10" s="44"/>
    </row>
    <row r="11" spans="1:21" ht="18" customHeight="1" x14ac:dyDescent="0.45">
      <c r="A11" s="44"/>
      <c r="B11" s="44"/>
      <c r="C11" s="44"/>
      <c r="D11" s="394" t="s">
        <v>15</v>
      </c>
      <c r="E11" s="396"/>
      <c r="F11" s="121" t="s">
        <v>9</v>
      </c>
      <c r="G11" s="163" t="s">
        <v>6</v>
      </c>
      <c r="H11" s="187"/>
      <c r="I11" s="186"/>
      <c r="J11" s="186"/>
      <c r="K11" s="186"/>
      <c r="L11" s="186"/>
      <c r="M11" s="186"/>
      <c r="N11" s="186"/>
      <c r="O11" s="186"/>
      <c r="P11" s="207"/>
      <c r="Q11" s="207"/>
      <c r="R11" s="207"/>
      <c r="S11" s="208"/>
      <c r="T11" s="206" t="str">
        <f t="shared" si="1"/>
        <v/>
      </c>
      <c r="U11" s="44"/>
    </row>
    <row r="12" spans="1:21" ht="18" customHeight="1" thickBot="1" x14ac:dyDescent="0.5">
      <c r="A12" s="44"/>
      <c r="B12" s="44"/>
      <c r="C12" s="44"/>
      <c r="D12" s="399"/>
      <c r="E12" s="399"/>
      <c r="F12" s="121" t="s">
        <v>34</v>
      </c>
      <c r="G12" s="128" t="s">
        <v>21</v>
      </c>
      <c r="H12" s="117"/>
      <c r="I12" s="116"/>
      <c r="J12" s="116"/>
      <c r="K12" s="116"/>
      <c r="L12" s="116"/>
      <c r="M12" s="116"/>
      <c r="N12" s="116"/>
      <c r="O12" s="116"/>
      <c r="P12" s="175"/>
      <c r="Q12" s="175"/>
      <c r="R12" s="175"/>
      <c r="S12" s="176"/>
      <c r="T12" s="182" t="str">
        <f>IF(COUNTBLANK(H12:S12)=12,"",SUM(H12:S12))</f>
        <v/>
      </c>
      <c r="U12" s="44"/>
    </row>
    <row r="13" spans="1:21" ht="18" customHeight="1" x14ac:dyDescent="0.45">
      <c r="A13" s="44"/>
      <c r="B13" s="44"/>
      <c r="C13" s="44"/>
      <c r="D13" s="400"/>
      <c r="E13" s="401"/>
      <c r="F13" s="124" t="s">
        <v>9</v>
      </c>
      <c r="G13" s="128" t="s">
        <v>6</v>
      </c>
      <c r="H13" s="187"/>
      <c r="I13" s="186"/>
      <c r="J13" s="186"/>
      <c r="K13" s="186"/>
      <c r="L13" s="186"/>
      <c r="M13" s="186"/>
      <c r="N13" s="186"/>
      <c r="O13" s="186"/>
      <c r="P13" s="207"/>
      <c r="Q13" s="207"/>
      <c r="R13" s="207"/>
      <c r="S13" s="208"/>
      <c r="T13" s="209" t="str">
        <f t="shared" si="1"/>
        <v/>
      </c>
      <c r="U13" s="44"/>
    </row>
    <row r="14" spans="1:21" ht="18" customHeight="1" x14ac:dyDescent="0.45">
      <c r="A14" s="44"/>
      <c r="B14" s="44"/>
      <c r="C14" s="44"/>
      <c r="D14" s="402"/>
      <c r="E14" s="403"/>
      <c r="F14" s="124" t="s">
        <v>34</v>
      </c>
      <c r="G14" s="128" t="s">
        <v>21</v>
      </c>
      <c r="H14" s="117"/>
      <c r="I14" s="116"/>
      <c r="J14" s="116"/>
      <c r="K14" s="116"/>
      <c r="L14" s="116"/>
      <c r="M14" s="116"/>
      <c r="N14" s="116"/>
      <c r="O14" s="116"/>
      <c r="P14" s="175"/>
      <c r="Q14" s="175"/>
      <c r="R14" s="175"/>
      <c r="S14" s="176"/>
      <c r="T14" s="183" t="str">
        <f>IF(COUNTBLANK(H14:S14)=12,"",SUM(H14:S14))</f>
        <v/>
      </c>
      <c r="U14" s="44"/>
    </row>
    <row r="15" spans="1:21" ht="18" customHeight="1" x14ac:dyDescent="0.45">
      <c r="A15" s="44"/>
      <c r="B15" s="44"/>
      <c r="C15" s="44"/>
      <c r="D15" s="404"/>
      <c r="E15" s="403"/>
      <c r="F15" s="124" t="s">
        <v>9</v>
      </c>
      <c r="G15" s="128" t="s">
        <v>149</v>
      </c>
      <c r="H15" s="187"/>
      <c r="I15" s="186"/>
      <c r="J15" s="186"/>
      <c r="K15" s="186"/>
      <c r="L15" s="186"/>
      <c r="M15" s="186"/>
      <c r="N15" s="186"/>
      <c r="O15" s="186"/>
      <c r="P15" s="207"/>
      <c r="Q15" s="207"/>
      <c r="R15" s="207"/>
      <c r="S15" s="208"/>
      <c r="T15" s="209" t="str">
        <f t="shared" si="1"/>
        <v/>
      </c>
      <c r="U15" s="44"/>
    </row>
    <row r="16" spans="1:21" ht="18" customHeight="1" thickBot="1" x14ac:dyDescent="0.5">
      <c r="A16" s="44"/>
      <c r="B16" s="44"/>
      <c r="C16" s="44"/>
      <c r="D16" s="405"/>
      <c r="E16" s="406"/>
      <c r="F16" s="124" t="s">
        <v>34</v>
      </c>
      <c r="G16" s="128" t="s">
        <v>21</v>
      </c>
      <c r="H16" s="118"/>
      <c r="I16" s="158"/>
      <c r="J16" s="158"/>
      <c r="K16" s="158"/>
      <c r="L16" s="158"/>
      <c r="M16" s="158"/>
      <c r="N16" s="158"/>
      <c r="O16" s="158"/>
      <c r="P16" s="177"/>
      <c r="Q16" s="177"/>
      <c r="R16" s="177"/>
      <c r="S16" s="178"/>
      <c r="T16" s="183" t="str">
        <f>IF(COUNTBLANK(H16:S16)=12,"",SUM(H16:S16))</f>
        <v/>
      </c>
      <c r="U16" s="44"/>
    </row>
    <row r="17" spans="1:21" s="15" customFormat="1" ht="18" customHeight="1" x14ac:dyDescent="0.45">
      <c r="E17" s="2"/>
      <c r="G17" s="2"/>
      <c r="H17" s="115"/>
      <c r="I17" s="115"/>
      <c r="J17" s="115"/>
      <c r="K17" s="115"/>
      <c r="L17" s="115"/>
      <c r="M17" s="115"/>
      <c r="N17" s="115"/>
      <c r="O17" s="115"/>
      <c r="P17" s="115"/>
      <c r="Q17" s="115"/>
      <c r="R17" s="115"/>
      <c r="S17" s="115"/>
      <c r="T17" s="115"/>
    </row>
    <row r="18" spans="1:21" s="44" customFormat="1" ht="18" customHeight="1" x14ac:dyDescent="0.45">
      <c r="D18" s="316" t="s">
        <v>81</v>
      </c>
      <c r="E18" s="392"/>
      <c r="F18" s="121" t="s">
        <v>9</v>
      </c>
      <c r="G18" s="121" t="s">
        <v>149</v>
      </c>
      <c r="H18" s="186" t="str">
        <f>IF((H7+H9+H11+H13+H15)=0,"",(H7+H9+H11+H13+H15))</f>
        <v/>
      </c>
      <c r="I18" s="186" t="str">
        <f t="shared" ref="I18:S19" si="2">IF((I7+I9+I11+I13+I15)=0,"",(I7+I9+I11+I13+I15))</f>
        <v/>
      </c>
      <c r="J18" s="186" t="str">
        <f t="shared" si="2"/>
        <v/>
      </c>
      <c r="K18" s="186" t="str">
        <f t="shared" si="2"/>
        <v/>
      </c>
      <c r="L18" s="186" t="str">
        <f t="shared" si="2"/>
        <v/>
      </c>
      <c r="M18" s="186" t="str">
        <f t="shared" si="2"/>
        <v/>
      </c>
      <c r="N18" s="186" t="str">
        <f t="shared" si="2"/>
        <v/>
      </c>
      <c r="O18" s="186" t="str">
        <f t="shared" si="2"/>
        <v/>
      </c>
      <c r="P18" s="186" t="str">
        <f t="shared" si="2"/>
        <v/>
      </c>
      <c r="Q18" s="186" t="str">
        <f t="shared" si="2"/>
        <v/>
      </c>
      <c r="R18" s="186" t="str">
        <f t="shared" si="2"/>
        <v/>
      </c>
      <c r="S18" s="186" t="str">
        <f t="shared" si="2"/>
        <v/>
      </c>
      <c r="T18" s="207" t="str">
        <f>IF(SUM(H18:S18)=0,"",SUM(H18:S18))</f>
        <v/>
      </c>
    </row>
    <row r="19" spans="1:21" s="44" customFormat="1" ht="18" customHeight="1" x14ac:dyDescent="0.45">
      <c r="D19" s="392"/>
      <c r="E19" s="392"/>
      <c r="F19" s="121" t="s">
        <v>34</v>
      </c>
      <c r="G19" s="121" t="s">
        <v>21</v>
      </c>
      <c r="H19" s="116" t="str">
        <f>IF((H8+H10+H12+H14+H16)=0,"",(H8+H10+H12+H14+H16))</f>
        <v/>
      </c>
      <c r="I19" s="116" t="str">
        <f t="shared" si="2"/>
        <v/>
      </c>
      <c r="J19" s="116" t="str">
        <f t="shared" si="2"/>
        <v/>
      </c>
      <c r="K19" s="116" t="str">
        <f t="shared" si="2"/>
        <v/>
      </c>
      <c r="L19" s="116" t="str">
        <f t="shared" si="2"/>
        <v/>
      </c>
      <c r="M19" s="116" t="str">
        <f t="shared" si="2"/>
        <v/>
      </c>
      <c r="N19" s="116" t="str">
        <f t="shared" si="2"/>
        <v/>
      </c>
      <c r="O19" s="116" t="str">
        <f t="shared" si="2"/>
        <v/>
      </c>
      <c r="P19" s="116" t="str">
        <f t="shared" si="2"/>
        <v/>
      </c>
      <c r="Q19" s="116" t="str">
        <f t="shared" si="2"/>
        <v/>
      </c>
      <c r="R19" s="116" t="str">
        <f t="shared" si="2"/>
        <v/>
      </c>
      <c r="S19" s="116" t="str">
        <f t="shared" si="2"/>
        <v/>
      </c>
      <c r="T19" s="175" t="str">
        <f>IF(SUM(H19:S19)=0,"",SUM(H19:S19))</f>
        <v/>
      </c>
    </row>
    <row r="20" spans="1:21" s="15" customFormat="1" ht="18" customHeight="1" x14ac:dyDescent="0.45">
      <c r="E20" s="2"/>
      <c r="G20" s="2"/>
    </row>
    <row r="21" spans="1:21" ht="18" customHeight="1" x14ac:dyDescent="0.45">
      <c r="A21" s="44"/>
      <c r="B21" s="44"/>
      <c r="C21" s="44"/>
      <c r="D21" s="44"/>
      <c r="E21" s="20"/>
      <c r="F21" s="120"/>
      <c r="G21" s="120"/>
      <c r="H21" s="120"/>
      <c r="I21" s="120"/>
      <c r="J21" s="120"/>
      <c r="K21" s="120"/>
      <c r="L21" s="21"/>
      <c r="M21" s="21"/>
      <c r="N21" s="21"/>
      <c r="O21" s="44"/>
      <c r="P21" s="44"/>
      <c r="Q21" s="44"/>
      <c r="R21" s="44"/>
      <c r="S21" s="44"/>
      <c r="T21" s="44"/>
      <c r="U21" s="44"/>
    </row>
    <row r="22" spans="1:21" ht="18" customHeight="1" x14ac:dyDescent="0.45">
      <c r="A22" s="44"/>
      <c r="B22" s="44"/>
      <c r="C22" s="44" t="s">
        <v>47</v>
      </c>
      <c r="D22" s="44"/>
      <c r="E22" s="20"/>
      <c r="F22" s="393"/>
      <c r="G22" s="393"/>
      <c r="H22" s="393"/>
      <c r="I22" s="393"/>
      <c r="J22" s="393"/>
      <c r="K22" s="393"/>
      <c r="L22" s="120"/>
      <c r="M22" s="120"/>
      <c r="N22" s="120"/>
      <c r="O22" s="44"/>
      <c r="P22" s="29"/>
      <c r="Q22" s="29"/>
      <c r="R22" s="29"/>
      <c r="S22" s="29"/>
      <c r="T22" s="29"/>
      <c r="U22" s="44"/>
    </row>
    <row r="23" spans="1:21" s="31" customFormat="1" ht="18" customHeight="1" x14ac:dyDescent="0.45">
      <c r="A23" s="30"/>
      <c r="B23" s="30"/>
      <c r="C23" s="50"/>
      <c r="D23" s="40"/>
      <c r="O23" s="32"/>
    </row>
    <row r="24" spans="1:21" ht="18" customHeight="1" thickBot="1" x14ac:dyDescent="0.5">
      <c r="A24" s="44"/>
      <c r="B24" s="44"/>
      <c r="C24" s="44"/>
      <c r="D24" s="316" t="s">
        <v>35</v>
      </c>
      <c r="E24" s="374"/>
      <c r="F24" s="121" t="s">
        <v>30</v>
      </c>
      <c r="G24" s="121" t="s">
        <v>0</v>
      </c>
      <c r="H24" s="145" t="str">
        <f>IF(ISERROR(DATE(自己チェック表の構成・入力の手順等!E22,自己チェック表の構成・入力の手順等!G22,1)),"",DATE(自己チェック表の構成・入力の手順等!E22,自己チェック表の構成・入力の手順等!G22,1))</f>
        <v/>
      </c>
      <c r="I24" s="145" t="str">
        <f>IF(ISERROR(EDATE(H24,1)),"",EDATE(H24,1))</f>
        <v/>
      </c>
      <c r="J24" s="145" t="str">
        <f t="shared" ref="J24:S24" si="3">IF(ISERROR(EDATE(I24,1)),"",EDATE(I24,1))</f>
        <v/>
      </c>
      <c r="K24" s="145" t="str">
        <f t="shared" si="3"/>
        <v/>
      </c>
      <c r="L24" s="145" t="str">
        <f t="shared" si="3"/>
        <v/>
      </c>
      <c r="M24" s="145" t="str">
        <f t="shared" si="3"/>
        <v/>
      </c>
      <c r="N24" s="145" t="str">
        <f t="shared" si="3"/>
        <v/>
      </c>
      <c r="O24" s="145" t="str">
        <f t="shared" si="3"/>
        <v/>
      </c>
      <c r="P24" s="145" t="str">
        <f t="shared" si="3"/>
        <v/>
      </c>
      <c r="Q24" s="145" t="str">
        <f t="shared" si="3"/>
        <v/>
      </c>
      <c r="R24" s="145" t="str">
        <f t="shared" si="3"/>
        <v/>
      </c>
      <c r="S24" s="145" t="str">
        <f t="shared" si="3"/>
        <v/>
      </c>
      <c r="T24" s="146" t="s">
        <v>32</v>
      </c>
      <c r="U24" s="44"/>
    </row>
    <row r="25" spans="1:21" ht="18" customHeight="1" x14ac:dyDescent="0.45">
      <c r="A25" s="44"/>
      <c r="B25" s="44"/>
      <c r="C25" s="44"/>
      <c r="D25" s="397" t="s">
        <v>97</v>
      </c>
      <c r="E25" s="222" t="s">
        <v>36</v>
      </c>
      <c r="F25" s="121" t="s">
        <v>61</v>
      </c>
      <c r="G25" s="128" t="s">
        <v>150</v>
      </c>
      <c r="H25" s="199"/>
      <c r="I25" s="200"/>
      <c r="J25" s="200"/>
      <c r="K25" s="200"/>
      <c r="L25" s="200"/>
      <c r="M25" s="200"/>
      <c r="N25" s="200"/>
      <c r="O25" s="200"/>
      <c r="P25" s="204"/>
      <c r="Q25" s="204"/>
      <c r="R25" s="204"/>
      <c r="S25" s="205"/>
      <c r="T25" s="209" t="str">
        <f t="shared" ref="T25:T30" si="4">IF(SUM(H25:S25)=0,"",SUM(H25:S25))</f>
        <v/>
      </c>
      <c r="U25" s="44"/>
    </row>
    <row r="26" spans="1:21" ht="18" customHeight="1" x14ac:dyDescent="0.45">
      <c r="A26" s="44"/>
      <c r="B26" s="44"/>
      <c r="C26" s="44"/>
      <c r="D26" s="347"/>
      <c r="E26" s="222" t="s">
        <v>17</v>
      </c>
      <c r="F26" s="121" t="s">
        <v>61</v>
      </c>
      <c r="G26" s="128" t="s">
        <v>150</v>
      </c>
      <c r="H26" s="187"/>
      <c r="I26" s="186"/>
      <c r="J26" s="186"/>
      <c r="K26" s="186"/>
      <c r="L26" s="186"/>
      <c r="M26" s="186"/>
      <c r="N26" s="186"/>
      <c r="O26" s="186"/>
      <c r="P26" s="186"/>
      <c r="Q26" s="186"/>
      <c r="R26" s="186"/>
      <c r="S26" s="203"/>
      <c r="T26" s="209" t="str">
        <f t="shared" si="4"/>
        <v/>
      </c>
      <c r="U26" s="44"/>
    </row>
    <row r="27" spans="1:21" ht="18" customHeight="1" thickBot="1" x14ac:dyDescent="0.5">
      <c r="A27" s="44"/>
      <c r="B27" s="44"/>
      <c r="C27" s="44"/>
      <c r="D27" s="347"/>
      <c r="E27" s="222" t="s">
        <v>37</v>
      </c>
      <c r="F27" s="121" t="s">
        <v>61</v>
      </c>
      <c r="G27" s="128" t="s">
        <v>149</v>
      </c>
      <c r="H27" s="187"/>
      <c r="I27" s="186"/>
      <c r="J27" s="186"/>
      <c r="K27" s="186"/>
      <c r="L27" s="186"/>
      <c r="M27" s="186"/>
      <c r="N27" s="186"/>
      <c r="O27" s="186"/>
      <c r="P27" s="207"/>
      <c r="Q27" s="207"/>
      <c r="R27" s="207"/>
      <c r="S27" s="208"/>
      <c r="T27" s="209" t="str">
        <f t="shared" si="4"/>
        <v/>
      </c>
      <c r="U27" s="44"/>
    </row>
    <row r="28" spans="1:21" ht="18" customHeight="1" x14ac:dyDescent="0.45">
      <c r="A28" s="44"/>
      <c r="B28" s="44"/>
      <c r="C28" s="44"/>
      <c r="D28" s="398"/>
      <c r="E28" s="223"/>
      <c r="F28" s="124" t="s">
        <v>61</v>
      </c>
      <c r="G28" s="128" t="s">
        <v>149</v>
      </c>
      <c r="H28" s="187"/>
      <c r="I28" s="186"/>
      <c r="J28" s="186"/>
      <c r="K28" s="186"/>
      <c r="L28" s="186"/>
      <c r="M28" s="186"/>
      <c r="N28" s="186"/>
      <c r="O28" s="186"/>
      <c r="P28" s="207"/>
      <c r="Q28" s="207"/>
      <c r="R28" s="207"/>
      <c r="S28" s="208"/>
      <c r="T28" s="209" t="str">
        <f t="shared" si="4"/>
        <v/>
      </c>
      <c r="U28" s="44"/>
    </row>
    <row r="29" spans="1:21" ht="18" customHeight="1" thickBot="1" x14ac:dyDescent="0.5">
      <c r="A29" s="44"/>
      <c r="B29" s="44"/>
      <c r="C29" s="44"/>
      <c r="D29" s="398"/>
      <c r="E29" s="224"/>
      <c r="F29" s="124" t="s">
        <v>61</v>
      </c>
      <c r="G29" s="128" t="s">
        <v>151</v>
      </c>
      <c r="H29" s="187"/>
      <c r="I29" s="186"/>
      <c r="J29" s="186"/>
      <c r="K29" s="186"/>
      <c r="L29" s="186"/>
      <c r="M29" s="186"/>
      <c r="N29" s="186"/>
      <c r="O29" s="186"/>
      <c r="P29" s="207"/>
      <c r="Q29" s="207"/>
      <c r="R29" s="207"/>
      <c r="S29" s="208"/>
      <c r="T29" s="209" t="str">
        <f t="shared" si="4"/>
        <v/>
      </c>
      <c r="U29" s="44"/>
    </row>
    <row r="30" spans="1:21" ht="18" customHeight="1" x14ac:dyDescent="0.45">
      <c r="A30" s="44"/>
      <c r="B30" s="44"/>
      <c r="C30" s="44"/>
      <c r="D30" s="394" t="s">
        <v>38</v>
      </c>
      <c r="E30" s="395"/>
      <c r="F30" s="121" t="s">
        <v>61</v>
      </c>
      <c r="G30" s="128" t="s">
        <v>149</v>
      </c>
      <c r="H30" s="187"/>
      <c r="I30" s="186"/>
      <c r="J30" s="186"/>
      <c r="K30" s="186"/>
      <c r="L30" s="186"/>
      <c r="M30" s="186"/>
      <c r="N30" s="186"/>
      <c r="O30" s="186"/>
      <c r="P30" s="207"/>
      <c r="Q30" s="207"/>
      <c r="R30" s="207"/>
      <c r="S30" s="208"/>
      <c r="T30" s="209" t="str">
        <f t="shared" si="4"/>
        <v/>
      </c>
      <c r="U30" s="44"/>
    </row>
    <row r="31" spans="1:21" ht="18" customHeight="1" thickBot="1" x14ac:dyDescent="0.5">
      <c r="A31" s="44"/>
      <c r="B31" s="44"/>
      <c r="C31" s="44"/>
      <c r="D31" s="396"/>
      <c r="E31" s="396"/>
      <c r="F31" s="121" t="s">
        <v>34</v>
      </c>
      <c r="G31" s="128" t="s">
        <v>21</v>
      </c>
      <c r="H31" s="118"/>
      <c r="I31" s="158"/>
      <c r="J31" s="158"/>
      <c r="K31" s="158"/>
      <c r="L31" s="158"/>
      <c r="M31" s="158"/>
      <c r="N31" s="158"/>
      <c r="O31" s="158"/>
      <c r="P31" s="177"/>
      <c r="Q31" s="177"/>
      <c r="R31" s="177"/>
      <c r="S31" s="178"/>
      <c r="T31" s="183" t="str">
        <f>IF(COUNTBLANK(H31:S31)=12,"",SUM(H31:S31))</f>
        <v/>
      </c>
      <c r="U31" s="44"/>
    </row>
    <row r="32" spans="1:21" s="15" customFormat="1" ht="18" customHeight="1" x14ac:dyDescent="0.45">
      <c r="D32" s="236" t="s">
        <v>165</v>
      </c>
      <c r="E32" s="2"/>
      <c r="G32" s="2"/>
      <c r="H32" s="115"/>
      <c r="I32" s="115"/>
      <c r="J32" s="115"/>
      <c r="K32" s="115"/>
      <c r="L32" s="115"/>
      <c r="M32" s="115"/>
      <c r="N32" s="115"/>
      <c r="O32" s="115"/>
      <c r="P32" s="115"/>
      <c r="Q32" s="115"/>
      <c r="R32" s="115"/>
      <c r="S32" s="115"/>
      <c r="T32" s="115"/>
    </row>
    <row r="33" spans="4:20" s="15" customFormat="1" ht="18" customHeight="1" x14ac:dyDescent="0.45">
      <c r="E33" s="226"/>
      <c r="G33" s="226"/>
      <c r="H33" s="115"/>
      <c r="I33" s="115"/>
      <c r="J33" s="115"/>
      <c r="K33" s="115"/>
      <c r="L33" s="115"/>
      <c r="M33" s="115"/>
      <c r="N33" s="115"/>
      <c r="O33" s="115"/>
      <c r="P33" s="115"/>
      <c r="Q33" s="115"/>
      <c r="R33" s="115"/>
      <c r="S33" s="115"/>
      <c r="T33" s="115"/>
    </row>
    <row r="34" spans="4:20" s="44" customFormat="1" ht="18" customHeight="1" x14ac:dyDescent="0.45">
      <c r="D34" s="316" t="s">
        <v>81</v>
      </c>
      <c r="E34" s="392"/>
      <c r="F34" s="121" t="s">
        <v>84</v>
      </c>
      <c r="G34" s="121" t="s">
        <v>151</v>
      </c>
      <c r="H34" s="186" t="str">
        <f>IF((H25+H26+H27+H28+H29+H30)=0,"",(H25+H26+H27+H28+H29+H30))</f>
        <v/>
      </c>
      <c r="I34" s="186" t="str">
        <f t="shared" ref="I34:S34" si="5">IF((I25+I26+I27+I28+I29+I30)=0,"",(I25+I26+I27+I28+I29+I30))</f>
        <v/>
      </c>
      <c r="J34" s="186" t="str">
        <f t="shared" si="5"/>
        <v/>
      </c>
      <c r="K34" s="186" t="str">
        <f t="shared" si="5"/>
        <v/>
      </c>
      <c r="L34" s="186" t="str">
        <f t="shared" si="5"/>
        <v/>
      </c>
      <c r="M34" s="186" t="str">
        <f t="shared" si="5"/>
        <v/>
      </c>
      <c r="N34" s="186" t="str">
        <f t="shared" si="5"/>
        <v/>
      </c>
      <c r="O34" s="186" t="str">
        <f t="shared" si="5"/>
        <v/>
      </c>
      <c r="P34" s="186" t="str">
        <f t="shared" si="5"/>
        <v/>
      </c>
      <c r="Q34" s="186" t="str">
        <f t="shared" si="5"/>
        <v/>
      </c>
      <c r="R34" s="186" t="str">
        <f t="shared" si="5"/>
        <v/>
      </c>
      <c r="S34" s="186" t="str">
        <f t="shared" si="5"/>
        <v/>
      </c>
      <c r="T34" s="207" t="str">
        <f>IF(SUM(H34:S34)=0,"",SUM(H34:S34))</f>
        <v/>
      </c>
    </row>
    <row r="35" spans="4:20" s="44" customFormat="1" ht="18" customHeight="1" x14ac:dyDescent="0.45">
      <c r="D35" s="392"/>
      <c r="E35" s="392"/>
      <c r="F35" s="121" t="s">
        <v>34</v>
      </c>
      <c r="G35" s="121" t="s">
        <v>21</v>
      </c>
      <c r="H35" s="116" t="str">
        <f>IF(H31=0,"",(H31))</f>
        <v/>
      </c>
      <c r="I35" s="116" t="str">
        <f t="shared" ref="I35:S35" si="6">IF(I31=0,"",(I31))</f>
        <v/>
      </c>
      <c r="J35" s="116" t="str">
        <f t="shared" si="6"/>
        <v/>
      </c>
      <c r="K35" s="116" t="str">
        <f t="shared" si="6"/>
        <v/>
      </c>
      <c r="L35" s="116" t="str">
        <f t="shared" si="6"/>
        <v/>
      </c>
      <c r="M35" s="116" t="str">
        <f t="shared" si="6"/>
        <v/>
      </c>
      <c r="N35" s="116" t="str">
        <f t="shared" si="6"/>
        <v/>
      </c>
      <c r="O35" s="116" t="str">
        <f t="shared" si="6"/>
        <v/>
      </c>
      <c r="P35" s="116" t="str">
        <f t="shared" si="6"/>
        <v/>
      </c>
      <c r="Q35" s="116" t="str">
        <f t="shared" si="6"/>
        <v/>
      </c>
      <c r="R35" s="116" t="str">
        <f t="shared" si="6"/>
        <v/>
      </c>
      <c r="S35" s="116" t="str">
        <f t="shared" si="6"/>
        <v/>
      </c>
      <c r="T35" s="175" t="str">
        <f>IF(SUM(H35:S35)=0,"",SUM(H35:S35))</f>
        <v/>
      </c>
    </row>
    <row r="36" spans="4:20" s="15" customFormat="1" ht="18" customHeight="1" x14ac:dyDescent="0.45">
      <c r="E36" s="2"/>
      <c r="G36" s="2"/>
    </row>
    <row r="37" spans="4:20" x14ac:dyDescent="0.45">
      <c r="F37" s="35"/>
      <c r="G37" s="35"/>
      <c r="H37" s="35"/>
      <c r="I37" s="35"/>
      <c r="J37" s="35"/>
      <c r="K37" s="35"/>
      <c r="L37" s="35"/>
      <c r="M37" s="35"/>
      <c r="N37" s="35"/>
      <c r="O37" s="35"/>
      <c r="P37" s="35"/>
      <c r="Q37" s="35"/>
      <c r="R37" s="35"/>
      <c r="S37" s="35"/>
      <c r="T37" s="35"/>
    </row>
  </sheetData>
  <mergeCells count="12">
    <mergeCell ref="D18:E19"/>
    <mergeCell ref="D6:E6"/>
    <mergeCell ref="D7:E8"/>
    <mergeCell ref="D9:E10"/>
    <mergeCell ref="D11:E12"/>
    <mergeCell ref="D13:E14"/>
    <mergeCell ref="D15:E16"/>
    <mergeCell ref="D34:E35"/>
    <mergeCell ref="F22:K22"/>
    <mergeCell ref="D30:E31"/>
    <mergeCell ref="D25:D29"/>
    <mergeCell ref="D24:E24"/>
  </mergeCells>
  <phoneticPr fontId="1"/>
  <pageMargins left="0.39370078740157483" right="0.39370078740157483" top="0.39370078740157483" bottom="0.39370078740157483" header="0.39370078740157483" footer="0.39370078740157483"/>
  <pageSetup paperSize="9" scale="67" orientation="landscape" r:id="rId1"/>
  <ignoredErrors>
    <ignoredError sqref="T8:T15 T26 T27 T28 T29 T30"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2"/>
  <sheetViews>
    <sheetView showGridLines="0" view="pageBreakPreview" zoomScale="80" zoomScaleNormal="80" zoomScaleSheetLayoutView="80" workbookViewId="0"/>
  </sheetViews>
  <sheetFormatPr defaultColWidth="12.6640625" defaultRowHeight="17.25" x14ac:dyDescent="0.45"/>
  <cols>
    <col min="1" max="3" width="3.77734375" style="16" customWidth="1"/>
    <col min="4" max="4" width="7.77734375" style="16" customWidth="1"/>
    <col min="5" max="5" width="18.77734375" style="16" customWidth="1"/>
    <col min="6" max="6" width="4.33203125" style="16" customWidth="1"/>
    <col min="7" max="7" width="16.33203125" style="16" customWidth="1"/>
    <col min="8" max="8" width="4.5546875" style="16" customWidth="1"/>
    <col min="9" max="20" width="9.77734375" style="16" customWidth="1"/>
    <col min="21" max="21" width="16.6640625" style="16" customWidth="1"/>
    <col min="22" max="22" width="3.5546875" style="35" customWidth="1"/>
    <col min="23" max="23" width="16.6640625" style="44" customWidth="1"/>
    <col min="24" max="25" width="16.6640625" style="16" customWidth="1"/>
    <col min="26" max="26" width="3.77734375" style="16" customWidth="1"/>
    <col min="27" max="16384" width="12.6640625" style="16"/>
  </cols>
  <sheetData>
    <row r="1" spans="1:26" s="22" customFormat="1" ht="22.5" x14ac:dyDescent="0.45">
      <c r="B1" s="12" t="s">
        <v>85</v>
      </c>
      <c r="C1" s="12"/>
      <c r="D1" s="12"/>
      <c r="P1" s="23"/>
      <c r="V1" s="55"/>
    </row>
    <row r="2" spans="1:26" s="25" customFormat="1" ht="17.25" customHeight="1" x14ac:dyDescent="0.45">
      <c r="A2" s="24"/>
      <c r="B2" s="24"/>
      <c r="C2" s="78" t="s">
        <v>105</v>
      </c>
      <c r="D2" s="40"/>
      <c r="P2" s="26"/>
      <c r="V2" s="56"/>
    </row>
    <row r="3" spans="1:26" s="25" customFormat="1" ht="17.25" customHeight="1" x14ac:dyDescent="0.45">
      <c r="A3" s="24"/>
      <c r="B3" s="24"/>
      <c r="C3" s="211" t="s">
        <v>167</v>
      </c>
      <c r="D3" s="61"/>
      <c r="E3" s="31"/>
      <c r="F3" s="31"/>
      <c r="G3" s="31"/>
      <c r="H3" s="31"/>
      <c r="I3" s="31"/>
      <c r="J3" s="31"/>
      <c r="K3" s="31"/>
      <c r="L3" s="31"/>
      <c r="M3" s="31"/>
      <c r="N3" s="31"/>
      <c r="O3" s="31"/>
      <c r="P3" s="32"/>
      <c r="Q3" s="31"/>
      <c r="R3" s="31"/>
      <c r="S3" s="31"/>
      <c r="T3" s="31"/>
      <c r="U3" s="31"/>
      <c r="V3" s="62"/>
      <c r="W3" s="31"/>
      <c r="X3" s="31"/>
      <c r="Y3" s="31"/>
    </row>
    <row r="4" spans="1:26" s="25" customFormat="1" ht="17.25" customHeight="1" x14ac:dyDescent="0.45">
      <c r="A4" s="24"/>
      <c r="B4" s="24"/>
      <c r="C4" s="211" t="s">
        <v>166</v>
      </c>
      <c r="D4" s="61"/>
      <c r="E4" s="31"/>
      <c r="F4" s="31"/>
      <c r="G4" s="31"/>
      <c r="H4" s="31"/>
      <c r="I4" s="31"/>
      <c r="J4" s="31"/>
      <c r="K4" s="31"/>
      <c r="L4" s="31"/>
      <c r="M4" s="31"/>
      <c r="N4" s="31"/>
      <c r="O4" s="31"/>
      <c r="P4" s="32"/>
      <c r="Q4" s="31"/>
      <c r="R4" s="31"/>
      <c r="S4" s="31"/>
      <c r="T4" s="31"/>
      <c r="U4" s="31"/>
      <c r="V4" s="62"/>
      <c r="W4" s="31"/>
      <c r="X4" s="31"/>
      <c r="Y4" s="31"/>
    </row>
    <row r="5" spans="1:26" s="25" customFormat="1" ht="17.25" customHeight="1" x14ac:dyDescent="0.45">
      <c r="A5" s="24"/>
      <c r="B5" s="24"/>
      <c r="C5" s="211" t="s">
        <v>227</v>
      </c>
      <c r="D5" s="61"/>
      <c r="E5" s="31"/>
      <c r="F5" s="31"/>
      <c r="G5" s="31"/>
      <c r="H5" s="31"/>
      <c r="I5" s="31"/>
      <c r="J5" s="31"/>
      <c r="K5" s="31"/>
      <c r="L5" s="31"/>
      <c r="M5" s="31"/>
      <c r="N5" s="31"/>
      <c r="O5" s="31"/>
      <c r="P5" s="32"/>
      <c r="Q5" s="31"/>
      <c r="R5" s="31"/>
      <c r="S5" s="31"/>
      <c r="T5" s="31"/>
      <c r="U5" s="31"/>
      <c r="V5" s="62"/>
      <c r="W5" s="31"/>
      <c r="X5" s="31"/>
      <c r="Y5" s="31"/>
    </row>
    <row r="6" spans="1:26" s="25" customFormat="1" ht="17.25" customHeight="1" x14ac:dyDescent="0.45">
      <c r="A6" s="24"/>
      <c r="B6" s="24"/>
      <c r="P6" s="26"/>
      <c r="V6" s="56"/>
    </row>
    <row r="7" spans="1:26" ht="36" customHeight="1" thickBot="1" x14ac:dyDescent="0.5">
      <c r="A7" s="44"/>
      <c r="B7" s="44"/>
      <c r="C7" s="44"/>
      <c r="D7" s="419" t="s">
        <v>50</v>
      </c>
      <c r="E7" s="429"/>
      <c r="F7" s="429"/>
      <c r="G7" s="430"/>
      <c r="H7" s="121" t="s">
        <v>0</v>
      </c>
      <c r="I7" s="145" t="str">
        <f>IF(ISERROR(DATE(自己チェック表の構成・入力の手順等!E22,自己チェック表の構成・入力の手順等!G22,1)),"",DATE(自己チェック表の構成・入力の手順等!E22,自己チェック表の構成・入力の手順等!G22,1))</f>
        <v/>
      </c>
      <c r="J7" s="145" t="str">
        <f>IF(ISERROR(EDATE(I7,1)),"",EDATE(I7,1))</f>
        <v/>
      </c>
      <c r="K7" s="145" t="str">
        <f t="shared" ref="K7:T7" si="0">IF(ISERROR(EDATE(J7,1)),"",EDATE(J7,1))</f>
        <v/>
      </c>
      <c r="L7" s="145" t="str">
        <f t="shared" si="0"/>
        <v/>
      </c>
      <c r="M7" s="145" t="str">
        <f t="shared" si="0"/>
        <v/>
      </c>
      <c r="N7" s="145" t="str">
        <f t="shared" si="0"/>
        <v/>
      </c>
      <c r="O7" s="145" t="str">
        <f t="shared" si="0"/>
        <v/>
      </c>
      <c r="P7" s="145" t="str">
        <f t="shared" si="0"/>
        <v/>
      </c>
      <c r="Q7" s="145" t="str">
        <f t="shared" si="0"/>
        <v/>
      </c>
      <c r="R7" s="145" t="str">
        <f t="shared" si="0"/>
        <v/>
      </c>
      <c r="S7" s="145" t="str">
        <f t="shared" si="0"/>
        <v/>
      </c>
      <c r="T7" s="145" t="str">
        <f t="shared" si="0"/>
        <v/>
      </c>
      <c r="U7" s="27" t="s">
        <v>65</v>
      </c>
      <c r="V7" s="57"/>
      <c r="W7" s="146" t="s">
        <v>66</v>
      </c>
      <c r="X7" s="147" t="s">
        <v>152</v>
      </c>
      <c r="Y7" s="28" t="s">
        <v>67</v>
      </c>
      <c r="Z7" s="44"/>
    </row>
    <row r="8" spans="1:26" ht="27.75" customHeight="1" x14ac:dyDescent="0.45">
      <c r="A8" s="44"/>
      <c r="B8" s="44"/>
      <c r="C8" s="44"/>
      <c r="D8" s="148" t="s">
        <v>55</v>
      </c>
      <c r="E8" s="218"/>
      <c r="F8" s="149" t="s">
        <v>49</v>
      </c>
      <c r="G8" s="417" t="str">
        <f>+E8&amp;"購入量"</f>
        <v>購入量</v>
      </c>
      <c r="H8" s="419" t="s">
        <v>148</v>
      </c>
      <c r="I8" s="422"/>
      <c r="J8" s="424"/>
      <c r="K8" s="424"/>
      <c r="L8" s="424"/>
      <c r="M8" s="424"/>
      <c r="N8" s="424"/>
      <c r="O8" s="424"/>
      <c r="P8" s="424"/>
      <c r="Q8" s="427"/>
      <c r="R8" s="427"/>
      <c r="S8" s="427"/>
      <c r="T8" s="412"/>
      <c r="U8" s="409" t="str">
        <f>IF(SUM(I8:T9)=0,"",SUM(I8:T9))</f>
        <v/>
      </c>
      <c r="V8" s="179"/>
      <c r="W8" s="431"/>
      <c r="X8" s="412"/>
      <c r="Y8" s="409" t="str">
        <f>IF(ISERROR(U8+W8-X8),"",(U8+W8-X8))</f>
        <v/>
      </c>
      <c r="Z8" s="44"/>
    </row>
    <row r="9" spans="1:26" ht="27.75" customHeight="1" thickBot="1" x14ac:dyDescent="0.5">
      <c r="A9" s="44"/>
      <c r="B9" s="44"/>
      <c r="C9" s="44"/>
      <c r="D9" s="414" t="s">
        <v>51</v>
      </c>
      <c r="E9" s="415"/>
      <c r="F9" s="416"/>
      <c r="G9" s="418"/>
      <c r="H9" s="420"/>
      <c r="I9" s="423"/>
      <c r="J9" s="425"/>
      <c r="K9" s="425"/>
      <c r="L9" s="425"/>
      <c r="M9" s="425"/>
      <c r="N9" s="425"/>
      <c r="O9" s="425"/>
      <c r="P9" s="425"/>
      <c r="Q9" s="425"/>
      <c r="R9" s="425"/>
      <c r="S9" s="425"/>
      <c r="T9" s="413"/>
      <c r="U9" s="426"/>
      <c r="V9" s="180"/>
      <c r="W9" s="423"/>
      <c r="X9" s="413"/>
      <c r="Y9" s="410"/>
      <c r="Z9" s="44"/>
    </row>
    <row r="10" spans="1:26" ht="27.75" customHeight="1" x14ac:dyDescent="0.45">
      <c r="A10" s="44"/>
      <c r="B10" s="44"/>
      <c r="C10" s="44"/>
      <c r="D10" s="150" t="s">
        <v>48</v>
      </c>
      <c r="E10" s="219"/>
      <c r="F10" s="151" t="s">
        <v>49</v>
      </c>
      <c r="G10" s="417" t="str">
        <f>+E10&amp;"含有量"</f>
        <v>含有量</v>
      </c>
      <c r="H10" s="419" t="s">
        <v>13</v>
      </c>
      <c r="I10" s="421" t="str">
        <f>IF(I8*$E$11=0,"",I8*$E$11)</f>
        <v/>
      </c>
      <c r="J10" s="421" t="str">
        <f t="shared" ref="J10:T10" si="1">IF(J8*$E$11=0,"",J8*$E$11)</f>
        <v/>
      </c>
      <c r="K10" s="421" t="str">
        <f t="shared" si="1"/>
        <v/>
      </c>
      <c r="L10" s="421" t="str">
        <f t="shared" si="1"/>
        <v/>
      </c>
      <c r="M10" s="421" t="str">
        <f t="shared" si="1"/>
        <v/>
      </c>
      <c r="N10" s="421" t="str">
        <f t="shared" si="1"/>
        <v/>
      </c>
      <c r="O10" s="421" t="str">
        <f t="shared" si="1"/>
        <v/>
      </c>
      <c r="P10" s="421" t="str">
        <f t="shared" si="1"/>
        <v/>
      </c>
      <c r="Q10" s="421" t="str">
        <f t="shared" si="1"/>
        <v/>
      </c>
      <c r="R10" s="421" t="str">
        <f t="shared" si="1"/>
        <v/>
      </c>
      <c r="S10" s="421" t="str">
        <f t="shared" si="1"/>
        <v/>
      </c>
      <c r="T10" s="421" t="str">
        <f t="shared" si="1"/>
        <v/>
      </c>
      <c r="U10" s="409" t="str">
        <f>IF(SUM(I10:T11)=0,"",SUM(I10:T11))</f>
        <v/>
      </c>
      <c r="V10" s="179"/>
      <c r="W10" s="407" t="str">
        <f>IF(W8="","",W8*$E$11)</f>
        <v/>
      </c>
      <c r="X10" s="407" t="str">
        <f>IF(X8="","",X8*$E$11)</f>
        <v/>
      </c>
      <c r="Y10" s="409" t="str">
        <f>IF(ISERROR(U10+W10-X10),"",(U10+W10-X10))</f>
        <v/>
      </c>
      <c r="Z10" s="44"/>
    </row>
    <row r="11" spans="1:26" ht="27.75" customHeight="1" thickBot="1" x14ac:dyDescent="0.5">
      <c r="A11" s="44"/>
      <c r="B11" s="44"/>
      <c r="C11" s="44"/>
      <c r="D11" s="152" t="s">
        <v>56</v>
      </c>
      <c r="E11" s="106"/>
      <c r="F11" s="153" t="s">
        <v>49</v>
      </c>
      <c r="G11" s="418"/>
      <c r="H11" s="420"/>
      <c r="I11" s="411"/>
      <c r="J11" s="411"/>
      <c r="K11" s="411"/>
      <c r="L11" s="411"/>
      <c r="M11" s="411"/>
      <c r="N11" s="411"/>
      <c r="O11" s="411"/>
      <c r="P11" s="411"/>
      <c r="Q11" s="411"/>
      <c r="R11" s="411"/>
      <c r="S11" s="411"/>
      <c r="T11" s="411"/>
      <c r="U11" s="426"/>
      <c r="V11" s="180"/>
      <c r="W11" s="411"/>
      <c r="X11" s="411"/>
      <c r="Y11" s="410"/>
      <c r="Z11" s="44"/>
    </row>
    <row r="12" spans="1:26" ht="27.75" customHeight="1" x14ac:dyDescent="0.45">
      <c r="A12" s="44"/>
      <c r="B12" s="44"/>
      <c r="C12" s="44"/>
      <c r="D12" s="150" t="s">
        <v>55</v>
      </c>
      <c r="E12" s="219"/>
      <c r="F12" s="151" t="s">
        <v>49</v>
      </c>
      <c r="G12" s="417" t="str">
        <f>+E12&amp;"購入量"</f>
        <v>購入量</v>
      </c>
      <c r="H12" s="419" t="s">
        <v>13</v>
      </c>
      <c r="I12" s="422"/>
      <c r="J12" s="424"/>
      <c r="K12" s="424"/>
      <c r="L12" s="424"/>
      <c r="M12" s="424"/>
      <c r="N12" s="424"/>
      <c r="O12" s="424"/>
      <c r="P12" s="424"/>
      <c r="Q12" s="427"/>
      <c r="R12" s="427"/>
      <c r="S12" s="427"/>
      <c r="T12" s="412"/>
      <c r="U12" s="409" t="str">
        <f>IF(SUM(I12:T13)=0,"",SUM(I12:T13))</f>
        <v/>
      </c>
      <c r="V12" s="179"/>
      <c r="W12" s="431"/>
      <c r="X12" s="412"/>
      <c r="Y12" s="409" t="str">
        <f>IF(ISERROR(U12+W12-X12),"",(U12+W12-X12))</f>
        <v/>
      </c>
      <c r="Z12" s="44"/>
    </row>
    <row r="13" spans="1:26" ht="27.75" customHeight="1" thickBot="1" x14ac:dyDescent="0.5">
      <c r="A13" s="44"/>
      <c r="B13" s="44"/>
      <c r="C13" s="44"/>
      <c r="D13" s="414" t="s">
        <v>51</v>
      </c>
      <c r="E13" s="415"/>
      <c r="F13" s="416"/>
      <c r="G13" s="418"/>
      <c r="H13" s="420"/>
      <c r="I13" s="423"/>
      <c r="J13" s="425"/>
      <c r="K13" s="425"/>
      <c r="L13" s="425"/>
      <c r="M13" s="425"/>
      <c r="N13" s="425"/>
      <c r="O13" s="425"/>
      <c r="P13" s="425"/>
      <c r="Q13" s="425"/>
      <c r="R13" s="425"/>
      <c r="S13" s="425"/>
      <c r="T13" s="413"/>
      <c r="U13" s="426"/>
      <c r="V13" s="180"/>
      <c r="W13" s="423"/>
      <c r="X13" s="413"/>
      <c r="Y13" s="410"/>
      <c r="Z13" s="44"/>
    </row>
    <row r="14" spans="1:26" ht="27.75" customHeight="1" x14ac:dyDescent="0.45">
      <c r="A14" s="44"/>
      <c r="B14" s="44"/>
      <c r="C14" s="44"/>
      <c r="D14" s="150" t="s">
        <v>48</v>
      </c>
      <c r="E14" s="219"/>
      <c r="F14" s="151" t="s">
        <v>49</v>
      </c>
      <c r="G14" s="417" t="str">
        <f>+E14&amp;"含有量"</f>
        <v>含有量</v>
      </c>
      <c r="H14" s="419" t="s">
        <v>13</v>
      </c>
      <c r="I14" s="421" t="str">
        <f>IF(I12*$E$15=0,"",I12*$E$15)</f>
        <v/>
      </c>
      <c r="J14" s="421" t="str">
        <f t="shared" ref="J14:T14" si="2">IF(J12*$E$15=0,"",J12*$E$15)</f>
        <v/>
      </c>
      <c r="K14" s="421" t="str">
        <f t="shared" si="2"/>
        <v/>
      </c>
      <c r="L14" s="421" t="str">
        <f t="shared" si="2"/>
        <v/>
      </c>
      <c r="M14" s="421" t="str">
        <f t="shared" si="2"/>
        <v/>
      </c>
      <c r="N14" s="421" t="str">
        <f t="shared" si="2"/>
        <v/>
      </c>
      <c r="O14" s="421" t="str">
        <f t="shared" si="2"/>
        <v/>
      </c>
      <c r="P14" s="421" t="str">
        <f t="shared" si="2"/>
        <v/>
      </c>
      <c r="Q14" s="421" t="str">
        <f t="shared" si="2"/>
        <v/>
      </c>
      <c r="R14" s="421" t="str">
        <f t="shared" si="2"/>
        <v/>
      </c>
      <c r="S14" s="421" t="str">
        <f t="shared" si="2"/>
        <v/>
      </c>
      <c r="T14" s="421" t="str">
        <f t="shared" si="2"/>
        <v/>
      </c>
      <c r="U14" s="409" t="str">
        <f>IF(SUM(I14:T15)=0,"",SUM(I14:T15))</f>
        <v/>
      </c>
      <c r="V14" s="179"/>
      <c r="W14" s="407" t="str">
        <f>IF(W12="","",W12*$E$15)</f>
        <v/>
      </c>
      <c r="X14" s="407" t="str">
        <f>IF(X12="","",X12*$E$15)</f>
        <v/>
      </c>
      <c r="Y14" s="409" t="str">
        <f>IF(ISERROR(U14+W14-X14),"",(U14+W14-X14))</f>
        <v/>
      </c>
      <c r="Z14" s="44"/>
    </row>
    <row r="15" spans="1:26" ht="27.75" customHeight="1" thickBot="1" x14ac:dyDescent="0.5">
      <c r="A15" s="44"/>
      <c r="B15" s="44"/>
      <c r="C15" s="44"/>
      <c r="D15" s="152" t="s">
        <v>56</v>
      </c>
      <c r="E15" s="106"/>
      <c r="F15" s="153" t="s">
        <v>49</v>
      </c>
      <c r="G15" s="418"/>
      <c r="H15" s="420"/>
      <c r="I15" s="411"/>
      <c r="J15" s="411"/>
      <c r="K15" s="411"/>
      <c r="L15" s="411"/>
      <c r="M15" s="411"/>
      <c r="N15" s="411"/>
      <c r="O15" s="411"/>
      <c r="P15" s="411"/>
      <c r="Q15" s="411"/>
      <c r="R15" s="411"/>
      <c r="S15" s="411"/>
      <c r="T15" s="411"/>
      <c r="U15" s="426"/>
      <c r="V15" s="180"/>
      <c r="W15" s="411"/>
      <c r="X15" s="411"/>
      <c r="Y15" s="410"/>
      <c r="Z15" s="44"/>
    </row>
    <row r="16" spans="1:26" ht="27.75" customHeight="1" x14ac:dyDescent="0.45">
      <c r="A16" s="44"/>
      <c r="B16" s="44"/>
      <c r="C16" s="44"/>
      <c r="D16" s="150" t="s">
        <v>55</v>
      </c>
      <c r="E16" s="219"/>
      <c r="F16" s="151" t="s">
        <v>49</v>
      </c>
      <c r="G16" s="417" t="str">
        <f>+E16&amp;"購入量"</f>
        <v>購入量</v>
      </c>
      <c r="H16" s="419" t="s">
        <v>13</v>
      </c>
      <c r="I16" s="422"/>
      <c r="J16" s="424"/>
      <c r="K16" s="424"/>
      <c r="L16" s="424"/>
      <c r="M16" s="424"/>
      <c r="N16" s="424"/>
      <c r="O16" s="424"/>
      <c r="P16" s="424"/>
      <c r="Q16" s="427"/>
      <c r="R16" s="427"/>
      <c r="S16" s="427"/>
      <c r="T16" s="412"/>
      <c r="U16" s="409" t="str">
        <f>IF(SUM(I16:T17)=0,"",SUM(I16:T17))</f>
        <v/>
      </c>
      <c r="V16" s="179"/>
      <c r="W16" s="431"/>
      <c r="X16" s="412"/>
      <c r="Y16" s="409" t="str">
        <f>IF(ISERROR(U16+W16-X16),"",(U16+W16-X16))</f>
        <v/>
      </c>
      <c r="Z16" s="44"/>
    </row>
    <row r="17" spans="1:26" ht="27.75" customHeight="1" thickBot="1" x14ac:dyDescent="0.5">
      <c r="A17" s="44"/>
      <c r="B17" s="44"/>
      <c r="C17" s="44"/>
      <c r="D17" s="414" t="s">
        <v>51</v>
      </c>
      <c r="E17" s="415"/>
      <c r="F17" s="416"/>
      <c r="G17" s="418"/>
      <c r="H17" s="420"/>
      <c r="I17" s="423"/>
      <c r="J17" s="425"/>
      <c r="K17" s="425"/>
      <c r="L17" s="425"/>
      <c r="M17" s="425"/>
      <c r="N17" s="425"/>
      <c r="O17" s="425"/>
      <c r="P17" s="425"/>
      <c r="Q17" s="425"/>
      <c r="R17" s="425"/>
      <c r="S17" s="425"/>
      <c r="T17" s="413"/>
      <c r="U17" s="426"/>
      <c r="V17" s="180"/>
      <c r="W17" s="423"/>
      <c r="X17" s="413"/>
      <c r="Y17" s="410"/>
      <c r="Z17" s="44"/>
    </row>
    <row r="18" spans="1:26" ht="27.75" customHeight="1" x14ac:dyDescent="0.45">
      <c r="A18" s="44"/>
      <c r="B18" s="44"/>
      <c r="C18" s="44"/>
      <c r="D18" s="150" t="s">
        <v>48</v>
      </c>
      <c r="E18" s="219"/>
      <c r="F18" s="151" t="s">
        <v>49</v>
      </c>
      <c r="G18" s="417" t="str">
        <f>+E18&amp;"含有量"</f>
        <v>含有量</v>
      </c>
      <c r="H18" s="419" t="s">
        <v>13</v>
      </c>
      <c r="I18" s="421" t="str">
        <f>IF(I16*$E$19=0,"",I16*$E$19)</f>
        <v/>
      </c>
      <c r="J18" s="421" t="str">
        <f t="shared" ref="J18:T18" si="3">IF(J16*$E$19=0,"",J16*$E$19)</f>
        <v/>
      </c>
      <c r="K18" s="421" t="str">
        <f t="shared" si="3"/>
        <v/>
      </c>
      <c r="L18" s="421" t="str">
        <f t="shared" si="3"/>
        <v/>
      </c>
      <c r="M18" s="421" t="str">
        <f t="shared" si="3"/>
        <v/>
      </c>
      <c r="N18" s="421" t="str">
        <f t="shared" si="3"/>
        <v/>
      </c>
      <c r="O18" s="421" t="str">
        <f t="shared" si="3"/>
        <v/>
      </c>
      <c r="P18" s="421" t="str">
        <f t="shared" si="3"/>
        <v/>
      </c>
      <c r="Q18" s="421" t="str">
        <f t="shared" si="3"/>
        <v/>
      </c>
      <c r="R18" s="421" t="str">
        <f t="shared" si="3"/>
        <v/>
      </c>
      <c r="S18" s="421" t="str">
        <f t="shared" si="3"/>
        <v/>
      </c>
      <c r="T18" s="421" t="str">
        <f t="shared" si="3"/>
        <v/>
      </c>
      <c r="U18" s="409" t="str">
        <f>IF(SUM(I18:T19)=0,"",SUM(I18:T19))</f>
        <v/>
      </c>
      <c r="V18" s="179"/>
      <c r="W18" s="407" t="str">
        <f>IF(W16="","",W16*$E$19)</f>
        <v/>
      </c>
      <c r="X18" s="407" t="str">
        <f>IF(X16="","",X16*$E$19)</f>
        <v/>
      </c>
      <c r="Y18" s="409" t="str">
        <f>IF(ISERROR(U18+W18-X18),"",(U18+W18-X18))</f>
        <v/>
      </c>
      <c r="Z18" s="44"/>
    </row>
    <row r="19" spans="1:26" ht="27.75" customHeight="1" thickBot="1" x14ac:dyDescent="0.5">
      <c r="A19" s="44"/>
      <c r="B19" s="44"/>
      <c r="C19" s="44"/>
      <c r="D19" s="152" t="s">
        <v>56</v>
      </c>
      <c r="E19" s="106"/>
      <c r="F19" s="153" t="s">
        <v>49</v>
      </c>
      <c r="G19" s="418"/>
      <c r="H19" s="420"/>
      <c r="I19" s="411"/>
      <c r="J19" s="411"/>
      <c r="K19" s="411"/>
      <c r="L19" s="411"/>
      <c r="M19" s="411"/>
      <c r="N19" s="411"/>
      <c r="O19" s="411"/>
      <c r="P19" s="411"/>
      <c r="Q19" s="411"/>
      <c r="R19" s="411"/>
      <c r="S19" s="411"/>
      <c r="T19" s="411"/>
      <c r="U19" s="426"/>
      <c r="V19" s="180"/>
      <c r="W19" s="411"/>
      <c r="X19" s="411"/>
      <c r="Y19" s="410"/>
      <c r="Z19" s="44"/>
    </row>
    <row r="20" spans="1:26" ht="27.75" customHeight="1" x14ac:dyDescent="0.45">
      <c r="A20" s="44"/>
      <c r="B20" s="44"/>
      <c r="C20" s="44"/>
      <c r="D20" s="150" t="s">
        <v>55</v>
      </c>
      <c r="E20" s="219"/>
      <c r="F20" s="151" t="s">
        <v>49</v>
      </c>
      <c r="G20" s="417" t="str">
        <f>+E20&amp;"購入量"</f>
        <v>購入量</v>
      </c>
      <c r="H20" s="419" t="s">
        <v>13</v>
      </c>
      <c r="I20" s="422"/>
      <c r="J20" s="424"/>
      <c r="K20" s="424"/>
      <c r="L20" s="424"/>
      <c r="M20" s="424"/>
      <c r="N20" s="424"/>
      <c r="O20" s="424"/>
      <c r="P20" s="424"/>
      <c r="Q20" s="427"/>
      <c r="R20" s="427"/>
      <c r="S20" s="427"/>
      <c r="T20" s="412"/>
      <c r="U20" s="409" t="str">
        <f>IF(SUM(I20:T21)=0,"",SUM(I20:T21))</f>
        <v/>
      </c>
      <c r="V20" s="179"/>
      <c r="W20" s="431"/>
      <c r="X20" s="412"/>
      <c r="Y20" s="409" t="str">
        <f>IF(ISERROR(U20+W20-X20),"",(U20+W20-X20))</f>
        <v/>
      </c>
      <c r="Z20" s="44"/>
    </row>
    <row r="21" spans="1:26" ht="27.75" customHeight="1" thickBot="1" x14ac:dyDescent="0.5">
      <c r="A21" s="44"/>
      <c r="B21" s="44"/>
      <c r="C21" s="44"/>
      <c r="D21" s="414" t="s">
        <v>51</v>
      </c>
      <c r="E21" s="415"/>
      <c r="F21" s="416"/>
      <c r="G21" s="418"/>
      <c r="H21" s="420"/>
      <c r="I21" s="423"/>
      <c r="J21" s="425"/>
      <c r="K21" s="425"/>
      <c r="L21" s="425"/>
      <c r="M21" s="425"/>
      <c r="N21" s="425"/>
      <c r="O21" s="425"/>
      <c r="P21" s="425"/>
      <c r="Q21" s="425"/>
      <c r="R21" s="425"/>
      <c r="S21" s="425"/>
      <c r="T21" s="413"/>
      <c r="U21" s="426"/>
      <c r="V21" s="180"/>
      <c r="W21" s="423"/>
      <c r="X21" s="413"/>
      <c r="Y21" s="410"/>
      <c r="Z21" s="44"/>
    </row>
    <row r="22" spans="1:26" ht="27.75" customHeight="1" x14ac:dyDescent="0.45">
      <c r="A22" s="44"/>
      <c r="B22" s="44"/>
      <c r="C22" s="44"/>
      <c r="D22" s="150" t="s">
        <v>48</v>
      </c>
      <c r="E22" s="219"/>
      <c r="F22" s="151" t="s">
        <v>49</v>
      </c>
      <c r="G22" s="417" t="str">
        <f>+E22&amp;"含有量"</f>
        <v>含有量</v>
      </c>
      <c r="H22" s="419" t="s">
        <v>13</v>
      </c>
      <c r="I22" s="421" t="str">
        <f>IF(I20*$E$23=0,"",I20*$E$23)</f>
        <v/>
      </c>
      <c r="J22" s="421" t="str">
        <f t="shared" ref="J22:T22" si="4">IF(J20*$E$23=0,"",J20*$E$23)</f>
        <v/>
      </c>
      <c r="K22" s="421" t="str">
        <f t="shared" si="4"/>
        <v/>
      </c>
      <c r="L22" s="421" t="str">
        <f t="shared" si="4"/>
        <v/>
      </c>
      <c r="M22" s="421" t="str">
        <f t="shared" si="4"/>
        <v/>
      </c>
      <c r="N22" s="421" t="str">
        <f t="shared" si="4"/>
        <v/>
      </c>
      <c r="O22" s="421" t="str">
        <f t="shared" si="4"/>
        <v/>
      </c>
      <c r="P22" s="421" t="str">
        <f t="shared" si="4"/>
        <v/>
      </c>
      <c r="Q22" s="421" t="str">
        <f t="shared" si="4"/>
        <v/>
      </c>
      <c r="R22" s="421" t="str">
        <f t="shared" si="4"/>
        <v/>
      </c>
      <c r="S22" s="421" t="str">
        <f t="shared" si="4"/>
        <v/>
      </c>
      <c r="T22" s="421" t="str">
        <f t="shared" si="4"/>
        <v/>
      </c>
      <c r="U22" s="409" t="str">
        <f>IF(SUM(I22:T23)=0,"",SUM(I22:T23))</f>
        <v/>
      </c>
      <c r="V22" s="179"/>
      <c r="W22" s="407" t="str">
        <f>IF(W20="","",W20*$E$23)</f>
        <v/>
      </c>
      <c r="X22" s="407" t="str">
        <f>IF(X20="","",X20*$E$23)</f>
        <v/>
      </c>
      <c r="Y22" s="409" t="str">
        <f>IF(ISERROR(U22+W22-X22),"",(U22+W22-X22))</f>
        <v/>
      </c>
      <c r="Z22" s="44"/>
    </row>
    <row r="23" spans="1:26" ht="27.75" customHeight="1" thickBot="1" x14ac:dyDescent="0.5">
      <c r="A23" s="44"/>
      <c r="B23" s="44"/>
      <c r="C23" s="44"/>
      <c r="D23" s="152" t="s">
        <v>56</v>
      </c>
      <c r="E23" s="106"/>
      <c r="F23" s="153" t="s">
        <v>49</v>
      </c>
      <c r="G23" s="418"/>
      <c r="H23" s="420"/>
      <c r="I23" s="411"/>
      <c r="J23" s="411"/>
      <c r="K23" s="411"/>
      <c r="L23" s="411"/>
      <c r="M23" s="411"/>
      <c r="N23" s="411"/>
      <c r="O23" s="411"/>
      <c r="P23" s="411"/>
      <c r="Q23" s="411"/>
      <c r="R23" s="411"/>
      <c r="S23" s="411"/>
      <c r="T23" s="411"/>
      <c r="U23" s="426"/>
      <c r="V23" s="180"/>
      <c r="W23" s="411"/>
      <c r="X23" s="411"/>
      <c r="Y23" s="410"/>
      <c r="Z23" s="44"/>
    </row>
    <row r="24" spans="1:26" ht="27.75" customHeight="1" x14ac:dyDescent="0.45">
      <c r="A24" s="44"/>
      <c r="B24" s="44"/>
      <c r="C24" s="44"/>
      <c r="D24" s="150" t="s">
        <v>55</v>
      </c>
      <c r="E24" s="219"/>
      <c r="F24" s="151" t="s">
        <v>49</v>
      </c>
      <c r="G24" s="417" t="str">
        <f>+E24&amp;"購入量"</f>
        <v>購入量</v>
      </c>
      <c r="H24" s="419" t="s">
        <v>13</v>
      </c>
      <c r="I24" s="422"/>
      <c r="J24" s="424"/>
      <c r="K24" s="424"/>
      <c r="L24" s="424"/>
      <c r="M24" s="424"/>
      <c r="N24" s="424"/>
      <c r="O24" s="424"/>
      <c r="P24" s="424"/>
      <c r="Q24" s="427"/>
      <c r="R24" s="427"/>
      <c r="S24" s="427"/>
      <c r="T24" s="412"/>
      <c r="U24" s="409" t="str">
        <f>IF(SUM(I24:T25)=0,"",SUM(I24:T25))</f>
        <v/>
      </c>
      <c r="V24" s="179"/>
      <c r="W24" s="431"/>
      <c r="X24" s="412"/>
      <c r="Y24" s="409" t="str">
        <f>IF(ISERROR(U24+W24-X24),"",(U24+W24-X24))</f>
        <v/>
      </c>
      <c r="Z24" s="44"/>
    </row>
    <row r="25" spans="1:26" ht="27.75" customHeight="1" thickBot="1" x14ac:dyDescent="0.5">
      <c r="A25" s="44"/>
      <c r="B25" s="44"/>
      <c r="C25" s="44"/>
      <c r="D25" s="414" t="s">
        <v>51</v>
      </c>
      <c r="E25" s="415"/>
      <c r="F25" s="416"/>
      <c r="G25" s="418"/>
      <c r="H25" s="420"/>
      <c r="I25" s="423"/>
      <c r="J25" s="425"/>
      <c r="K25" s="425"/>
      <c r="L25" s="425"/>
      <c r="M25" s="425"/>
      <c r="N25" s="425"/>
      <c r="O25" s="425"/>
      <c r="P25" s="425"/>
      <c r="Q25" s="425"/>
      <c r="R25" s="425"/>
      <c r="S25" s="425"/>
      <c r="T25" s="413"/>
      <c r="U25" s="426"/>
      <c r="V25" s="180"/>
      <c r="W25" s="423"/>
      <c r="X25" s="413"/>
      <c r="Y25" s="410"/>
      <c r="Z25" s="44"/>
    </row>
    <row r="26" spans="1:26" ht="27.75" customHeight="1" x14ac:dyDescent="0.45">
      <c r="A26" s="44"/>
      <c r="B26" s="44"/>
      <c r="C26" s="44"/>
      <c r="D26" s="150" t="s">
        <v>48</v>
      </c>
      <c r="E26" s="219"/>
      <c r="F26" s="151" t="s">
        <v>49</v>
      </c>
      <c r="G26" s="417" t="str">
        <f>+E26&amp;"含有量"</f>
        <v>含有量</v>
      </c>
      <c r="H26" s="419" t="s">
        <v>13</v>
      </c>
      <c r="I26" s="428" t="str">
        <f>IF(I24*$E$27=0,"",I24*$E$27)</f>
        <v/>
      </c>
      <c r="J26" s="428" t="str">
        <f t="shared" ref="J26:T26" si="5">IF(J24*$E$27=0,"",J24*$E$27)</f>
        <v/>
      </c>
      <c r="K26" s="428" t="str">
        <f t="shared" si="5"/>
        <v/>
      </c>
      <c r="L26" s="428" t="str">
        <f t="shared" si="5"/>
        <v/>
      </c>
      <c r="M26" s="428" t="str">
        <f t="shared" si="5"/>
        <v/>
      </c>
      <c r="N26" s="428" t="str">
        <f t="shared" si="5"/>
        <v/>
      </c>
      <c r="O26" s="428" t="str">
        <f t="shared" si="5"/>
        <v/>
      </c>
      <c r="P26" s="428" t="str">
        <f t="shared" si="5"/>
        <v/>
      </c>
      <c r="Q26" s="428" t="str">
        <f t="shared" si="5"/>
        <v/>
      </c>
      <c r="R26" s="428" t="str">
        <f t="shared" si="5"/>
        <v/>
      </c>
      <c r="S26" s="428" t="str">
        <f t="shared" si="5"/>
        <v/>
      </c>
      <c r="T26" s="428" t="str">
        <f t="shared" si="5"/>
        <v/>
      </c>
      <c r="U26" s="409" t="str">
        <f>IF(SUM(I26:T27)=0,"",SUM(I26:T27))</f>
        <v/>
      </c>
      <c r="V26" s="179"/>
      <c r="W26" s="407" t="str">
        <f>IF(W24="","",W24*$E$27)</f>
        <v/>
      </c>
      <c r="X26" s="407" t="str">
        <f>IF(X24="","",X24*$E$27)</f>
        <v/>
      </c>
      <c r="Y26" s="409" t="str">
        <f>IF(ISERROR(U26+W26-X26),"",(U26+W26-X26))</f>
        <v/>
      </c>
      <c r="Z26" s="44"/>
    </row>
    <row r="27" spans="1:26" ht="27.75" customHeight="1" thickBot="1" x14ac:dyDescent="0.5">
      <c r="A27" s="44"/>
      <c r="B27" s="44"/>
      <c r="C27" s="44"/>
      <c r="D27" s="152" t="s">
        <v>56</v>
      </c>
      <c r="E27" s="106"/>
      <c r="F27" s="153" t="s">
        <v>49</v>
      </c>
      <c r="G27" s="418"/>
      <c r="H27" s="420"/>
      <c r="I27" s="428"/>
      <c r="J27" s="428"/>
      <c r="K27" s="428"/>
      <c r="L27" s="428"/>
      <c r="M27" s="428"/>
      <c r="N27" s="428"/>
      <c r="O27" s="428"/>
      <c r="P27" s="428"/>
      <c r="Q27" s="428"/>
      <c r="R27" s="428"/>
      <c r="S27" s="428"/>
      <c r="T27" s="428"/>
      <c r="U27" s="426"/>
      <c r="V27" s="180"/>
      <c r="W27" s="411"/>
      <c r="X27" s="411"/>
      <c r="Y27" s="410"/>
      <c r="Z27" s="44"/>
    </row>
    <row r="28" spans="1:26" ht="27.75" customHeight="1" x14ac:dyDescent="0.45">
      <c r="A28" s="44"/>
      <c r="B28" s="44"/>
      <c r="C28" s="44"/>
      <c r="D28" s="150" t="s">
        <v>55</v>
      </c>
      <c r="E28" s="219"/>
      <c r="F28" s="151" t="s">
        <v>49</v>
      </c>
      <c r="G28" s="417" t="str">
        <f>+E28&amp;"購入量"</f>
        <v>購入量</v>
      </c>
      <c r="H28" s="419" t="s">
        <v>13</v>
      </c>
      <c r="I28" s="422"/>
      <c r="J28" s="424"/>
      <c r="K28" s="424"/>
      <c r="L28" s="424"/>
      <c r="M28" s="424"/>
      <c r="N28" s="424"/>
      <c r="O28" s="424"/>
      <c r="P28" s="424"/>
      <c r="Q28" s="427"/>
      <c r="R28" s="427"/>
      <c r="S28" s="427"/>
      <c r="T28" s="412"/>
      <c r="U28" s="409" t="str">
        <f>IF(SUM(I28:T29)=0,"",SUM(I28:T29))</f>
        <v/>
      </c>
      <c r="V28" s="179"/>
      <c r="W28" s="431"/>
      <c r="X28" s="412"/>
      <c r="Y28" s="409" t="str">
        <f>IF(ISERROR(U28+W28-X28),"",(U28+W28-X28))</f>
        <v/>
      </c>
      <c r="Z28" s="44"/>
    </row>
    <row r="29" spans="1:26" ht="27.75" customHeight="1" thickBot="1" x14ac:dyDescent="0.5">
      <c r="A29" s="44"/>
      <c r="B29" s="44"/>
      <c r="C29" s="44"/>
      <c r="D29" s="414" t="s">
        <v>51</v>
      </c>
      <c r="E29" s="415"/>
      <c r="F29" s="416"/>
      <c r="G29" s="418"/>
      <c r="H29" s="420"/>
      <c r="I29" s="423"/>
      <c r="J29" s="425"/>
      <c r="K29" s="425"/>
      <c r="L29" s="425"/>
      <c r="M29" s="425"/>
      <c r="N29" s="425"/>
      <c r="O29" s="425"/>
      <c r="P29" s="425"/>
      <c r="Q29" s="425"/>
      <c r="R29" s="425"/>
      <c r="S29" s="425"/>
      <c r="T29" s="413"/>
      <c r="U29" s="426"/>
      <c r="V29" s="180"/>
      <c r="W29" s="423"/>
      <c r="X29" s="413"/>
      <c r="Y29" s="410"/>
      <c r="Z29" s="44"/>
    </row>
    <row r="30" spans="1:26" ht="27.75" customHeight="1" x14ac:dyDescent="0.45">
      <c r="A30" s="44"/>
      <c r="B30" s="44"/>
      <c r="C30" s="44"/>
      <c r="D30" s="150" t="s">
        <v>48</v>
      </c>
      <c r="E30" s="219"/>
      <c r="F30" s="151" t="s">
        <v>49</v>
      </c>
      <c r="G30" s="417" t="str">
        <f>+E30&amp;"含有量"</f>
        <v>含有量</v>
      </c>
      <c r="H30" s="419" t="s">
        <v>13</v>
      </c>
      <c r="I30" s="421" t="str">
        <f>IF(I28*$E$31=0,"",I28*$E$31)</f>
        <v/>
      </c>
      <c r="J30" s="421" t="str">
        <f t="shared" ref="J30:T30" si="6">IF(J28*$E$31=0,"",J28*$E$31)</f>
        <v/>
      </c>
      <c r="K30" s="421" t="str">
        <f t="shared" si="6"/>
        <v/>
      </c>
      <c r="L30" s="421" t="str">
        <f t="shared" si="6"/>
        <v/>
      </c>
      <c r="M30" s="421" t="str">
        <f t="shared" si="6"/>
        <v/>
      </c>
      <c r="N30" s="421" t="str">
        <f t="shared" si="6"/>
        <v/>
      </c>
      <c r="O30" s="421" t="str">
        <f t="shared" si="6"/>
        <v/>
      </c>
      <c r="P30" s="421" t="str">
        <f t="shared" si="6"/>
        <v/>
      </c>
      <c r="Q30" s="421" t="str">
        <f t="shared" si="6"/>
        <v/>
      </c>
      <c r="R30" s="421" t="str">
        <f t="shared" si="6"/>
        <v/>
      </c>
      <c r="S30" s="421" t="str">
        <f t="shared" si="6"/>
        <v/>
      </c>
      <c r="T30" s="421" t="str">
        <f t="shared" si="6"/>
        <v/>
      </c>
      <c r="U30" s="409" t="str">
        <f>IF(SUM(I30:T31)=0,"",SUM(I30:T31))</f>
        <v/>
      </c>
      <c r="V30" s="179"/>
      <c r="W30" s="407" t="str">
        <f>IF(W28="","",W28*$E$31)</f>
        <v/>
      </c>
      <c r="X30" s="407" t="str">
        <f>IF(X28="","",X28*$E$31)</f>
        <v/>
      </c>
      <c r="Y30" s="409" t="str">
        <f>IF(ISERROR(U30+W30-X30),"",(U30+W30-X30))</f>
        <v/>
      </c>
      <c r="Z30" s="44"/>
    </row>
    <row r="31" spans="1:26" ht="27.75" customHeight="1" thickBot="1" x14ac:dyDescent="0.5">
      <c r="A31" s="44"/>
      <c r="B31" s="44"/>
      <c r="C31" s="44"/>
      <c r="D31" s="154" t="s">
        <v>56</v>
      </c>
      <c r="E31" s="155"/>
      <c r="F31" s="156" t="s">
        <v>49</v>
      </c>
      <c r="G31" s="418"/>
      <c r="H31" s="420"/>
      <c r="I31" s="408"/>
      <c r="J31" s="408"/>
      <c r="K31" s="408"/>
      <c r="L31" s="408"/>
      <c r="M31" s="408"/>
      <c r="N31" s="408"/>
      <c r="O31" s="408"/>
      <c r="P31" s="408"/>
      <c r="Q31" s="408"/>
      <c r="R31" s="408"/>
      <c r="S31" s="408"/>
      <c r="T31" s="408"/>
      <c r="U31" s="426"/>
      <c r="V31" s="180"/>
      <c r="W31" s="408"/>
      <c r="X31" s="408"/>
      <c r="Y31" s="410"/>
      <c r="Z31" s="44"/>
    </row>
    <row r="32" spans="1:26" ht="27.75" customHeight="1" x14ac:dyDescent="0.45">
      <c r="A32" s="44"/>
      <c r="B32" s="44"/>
      <c r="C32" s="44"/>
      <c r="D32" s="44"/>
      <c r="E32" s="44"/>
      <c r="F32" s="44"/>
      <c r="G32" s="44"/>
      <c r="H32" s="44"/>
      <c r="I32" s="44"/>
      <c r="J32" s="44"/>
      <c r="K32" s="44"/>
      <c r="L32" s="44"/>
      <c r="M32" s="44"/>
      <c r="N32" s="44"/>
      <c r="O32" s="44"/>
      <c r="P32" s="44"/>
      <c r="Q32" s="29"/>
      <c r="R32" s="29"/>
      <c r="S32" s="29"/>
      <c r="T32" s="29"/>
      <c r="U32" s="29"/>
      <c r="V32" s="36"/>
      <c r="W32" s="29"/>
      <c r="X32" s="44"/>
      <c r="Y32" s="44"/>
      <c r="Z32" s="44"/>
    </row>
  </sheetData>
  <mergeCells count="223">
    <mergeCell ref="W24:W25"/>
    <mergeCell ref="W26:W27"/>
    <mergeCell ref="W28:W29"/>
    <mergeCell ref="W30:W31"/>
    <mergeCell ref="W8:W9"/>
    <mergeCell ref="W10:W11"/>
    <mergeCell ref="W12:W13"/>
    <mergeCell ref="W14:W15"/>
    <mergeCell ref="W16:W17"/>
    <mergeCell ref="W18:W19"/>
    <mergeCell ref="W20:W21"/>
    <mergeCell ref="W22:W23"/>
    <mergeCell ref="D7:G7"/>
    <mergeCell ref="G8:G9"/>
    <mergeCell ref="G10:G11"/>
    <mergeCell ref="N10:N11"/>
    <mergeCell ref="O10:O11"/>
    <mergeCell ref="I10:I11"/>
    <mergeCell ref="J10:J11"/>
    <mergeCell ref="K10:K11"/>
    <mergeCell ref="L10:L11"/>
    <mergeCell ref="H8:H9"/>
    <mergeCell ref="H10:H11"/>
    <mergeCell ref="I8:I9"/>
    <mergeCell ref="J8:J9"/>
    <mergeCell ref="K8:K9"/>
    <mergeCell ref="D9:F9"/>
    <mergeCell ref="U8:U9"/>
    <mergeCell ref="U10:U11"/>
    <mergeCell ref="G12:G13"/>
    <mergeCell ref="H12:H13"/>
    <mergeCell ref="I12:I13"/>
    <mergeCell ref="J12:J13"/>
    <mergeCell ref="K12:K13"/>
    <mergeCell ref="L12:L13"/>
    <mergeCell ref="M12:M13"/>
    <mergeCell ref="L8:L9"/>
    <mergeCell ref="M8:M9"/>
    <mergeCell ref="N8:N9"/>
    <mergeCell ref="O8:O9"/>
    <mergeCell ref="P8:P9"/>
    <mergeCell ref="T8:T9"/>
    <mergeCell ref="Q8:Q9"/>
    <mergeCell ref="R8:R9"/>
    <mergeCell ref="S8:S9"/>
    <mergeCell ref="Q10:Q11"/>
    <mergeCell ref="R10:R11"/>
    <mergeCell ref="T12:T13"/>
    <mergeCell ref="U12:U13"/>
    <mergeCell ref="Q12:Q13"/>
    <mergeCell ref="R12:R13"/>
    <mergeCell ref="D13:F13"/>
    <mergeCell ref="G14:G15"/>
    <mergeCell ref="H14:H15"/>
    <mergeCell ref="I14:I15"/>
    <mergeCell ref="J14:J15"/>
    <mergeCell ref="K14:K15"/>
    <mergeCell ref="N12:N13"/>
    <mergeCell ref="O12:O13"/>
    <mergeCell ref="P12:P13"/>
    <mergeCell ref="S12:S13"/>
    <mergeCell ref="M10:M11"/>
    <mergeCell ref="U14:U15"/>
    <mergeCell ref="R16:R17"/>
    <mergeCell ref="S16:S17"/>
    <mergeCell ref="T16:T17"/>
    <mergeCell ref="U16:U17"/>
    <mergeCell ref="L14:L15"/>
    <mergeCell ref="M14:M15"/>
    <mergeCell ref="N14:N15"/>
    <mergeCell ref="O14:O15"/>
    <mergeCell ref="P14:P15"/>
    <mergeCell ref="Q14:Q15"/>
    <mergeCell ref="M16:M17"/>
    <mergeCell ref="N16:N17"/>
    <mergeCell ref="P10:P11"/>
    <mergeCell ref="S10:S11"/>
    <mergeCell ref="T10:T11"/>
    <mergeCell ref="D17:F17"/>
    <mergeCell ref="G18:G19"/>
    <mergeCell ref="H18:H19"/>
    <mergeCell ref="I18:I19"/>
    <mergeCell ref="J18:J19"/>
    <mergeCell ref="K18:K19"/>
    <mergeCell ref="R14:R15"/>
    <mergeCell ref="S14:S15"/>
    <mergeCell ref="T14:T15"/>
    <mergeCell ref="G16:G17"/>
    <mergeCell ref="H16:H17"/>
    <mergeCell ref="I16:I17"/>
    <mergeCell ref="J16:J17"/>
    <mergeCell ref="Q16:Q17"/>
    <mergeCell ref="O16:O17"/>
    <mergeCell ref="L18:L19"/>
    <mergeCell ref="M18:M19"/>
    <mergeCell ref="N18:N19"/>
    <mergeCell ref="O18:O19"/>
    <mergeCell ref="P18:P19"/>
    <mergeCell ref="Q18:Q19"/>
    <mergeCell ref="P16:P17"/>
    <mergeCell ref="K16:K17"/>
    <mergeCell ref="L16:L17"/>
    <mergeCell ref="R18:R19"/>
    <mergeCell ref="S18:S19"/>
    <mergeCell ref="T18:T19"/>
    <mergeCell ref="U18:U19"/>
    <mergeCell ref="D21:F21"/>
    <mergeCell ref="G22:G23"/>
    <mergeCell ref="H22:H23"/>
    <mergeCell ref="I22:I23"/>
    <mergeCell ref="J22:J23"/>
    <mergeCell ref="K22:K23"/>
    <mergeCell ref="P20:P21"/>
    <mergeCell ref="Q20:Q21"/>
    <mergeCell ref="R20:R21"/>
    <mergeCell ref="K20:K21"/>
    <mergeCell ref="L20:L21"/>
    <mergeCell ref="M20:M21"/>
    <mergeCell ref="N20:N21"/>
    <mergeCell ref="O20:O21"/>
    <mergeCell ref="U22:U23"/>
    <mergeCell ref="G20:G21"/>
    <mergeCell ref="H20:H21"/>
    <mergeCell ref="I20:I21"/>
    <mergeCell ref="J20:J21"/>
    <mergeCell ref="L22:L23"/>
    <mergeCell ref="M22:M23"/>
    <mergeCell ref="N22:N23"/>
    <mergeCell ref="O22:O23"/>
    <mergeCell ref="P22:P23"/>
    <mergeCell ref="Q22:Q23"/>
    <mergeCell ref="S20:S21"/>
    <mergeCell ref="T20:T21"/>
    <mergeCell ref="U20:U21"/>
    <mergeCell ref="D25:F25"/>
    <mergeCell ref="N24:N25"/>
    <mergeCell ref="G26:G27"/>
    <mergeCell ref="H26:H27"/>
    <mergeCell ref="I26:I27"/>
    <mergeCell ref="J26:J27"/>
    <mergeCell ref="K26:K27"/>
    <mergeCell ref="R22:R23"/>
    <mergeCell ref="S22:S23"/>
    <mergeCell ref="T22:T23"/>
    <mergeCell ref="G24:G25"/>
    <mergeCell ref="H24:H25"/>
    <mergeCell ref="I24:I25"/>
    <mergeCell ref="J24:J25"/>
    <mergeCell ref="Q24:Q25"/>
    <mergeCell ref="O24:O25"/>
    <mergeCell ref="L26:L27"/>
    <mergeCell ref="M26:M27"/>
    <mergeCell ref="N26:N27"/>
    <mergeCell ref="O26:O27"/>
    <mergeCell ref="P26:P27"/>
    <mergeCell ref="Q26:Q27"/>
    <mergeCell ref="P24:P25"/>
    <mergeCell ref="K24:K25"/>
    <mergeCell ref="L24:L25"/>
    <mergeCell ref="M24:M25"/>
    <mergeCell ref="R26:R27"/>
    <mergeCell ref="S26:S27"/>
    <mergeCell ref="T26:T27"/>
    <mergeCell ref="U26:U27"/>
    <mergeCell ref="R24:R25"/>
    <mergeCell ref="S24:S25"/>
    <mergeCell ref="T24:T25"/>
    <mergeCell ref="U24:U25"/>
    <mergeCell ref="R28:R29"/>
    <mergeCell ref="S28:S29"/>
    <mergeCell ref="T30:T31"/>
    <mergeCell ref="U30:U31"/>
    <mergeCell ref="T28:T29"/>
    <mergeCell ref="U28:U29"/>
    <mergeCell ref="R30:R31"/>
    <mergeCell ref="S30:S31"/>
    <mergeCell ref="K28:K29"/>
    <mergeCell ref="L28:L29"/>
    <mergeCell ref="M28:M29"/>
    <mergeCell ref="N28:N29"/>
    <mergeCell ref="O28:O29"/>
    <mergeCell ref="L30:L31"/>
    <mergeCell ref="M30:M31"/>
    <mergeCell ref="N30:N31"/>
    <mergeCell ref="O30:O31"/>
    <mergeCell ref="P30:P31"/>
    <mergeCell ref="Q30:Q31"/>
    <mergeCell ref="P28:P29"/>
    <mergeCell ref="Q28:Q29"/>
    <mergeCell ref="D29:F29"/>
    <mergeCell ref="G30:G31"/>
    <mergeCell ref="H30:H31"/>
    <mergeCell ref="I30:I31"/>
    <mergeCell ref="J30:J31"/>
    <mergeCell ref="K30:K31"/>
    <mergeCell ref="G28:G29"/>
    <mergeCell ref="H28:H29"/>
    <mergeCell ref="I28:I29"/>
    <mergeCell ref="J28:J29"/>
    <mergeCell ref="X14:X15"/>
    <mergeCell ref="Y14:Y15"/>
    <mergeCell ref="X16:X17"/>
    <mergeCell ref="Y16:Y17"/>
    <mergeCell ref="X28:X29"/>
    <mergeCell ref="Y28:Y29"/>
    <mergeCell ref="X26:X27"/>
    <mergeCell ref="Y26:Y27"/>
    <mergeCell ref="X8:X9"/>
    <mergeCell ref="Y8:Y9"/>
    <mergeCell ref="X10:X11"/>
    <mergeCell ref="Y10:Y11"/>
    <mergeCell ref="X12:X13"/>
    <mergeCell ref="Y12:Y13"/>
    <mergeCell ref="X30:X31"/>
    <mergeCell ref="Y30:Y31"/>
    <mergeCell ref="X18:X19"/>
    <mergeCell ref="Y18:Y19"/>
    <mergeCell ref="X20:X21"/>
    <mergeCell ref="Y20:Y21"/>
    <mergeCell ref="X22:X23"/>
    <mergeCell ref="Y22:Y23"/>
    <mergeCell ref="X24:X25"/>
    <mergeCell ref="Y24:Y25"/>
  </mergeCells>
  <phoneticPr fontId="1"/>
  <pageMargins left="0.39000000000000007" right="0.39000000000000007" top="0.39000000000000007" bottom="0.39000000000000007" header="0.39000000000000007" footer="0.39000000000000007"/>
  <pageSetup paperSize="9" scale="45" orientation="landscape" r:id="rId1"/>
  <ignoredErrors>
    <ignoredError sqref="Y11 G30:G31 G15:G29 G12:G14 G10:G11 Y13 Y15 Y17 Y19 Y21 Y23 Y25 Y27 Y2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showGridLines="0" view="pageBreakPreview" zoomScale="80" zoomScaleNormal="100" zoomScaleSheetLayoutView="80" workbookViewId="0"/>
  </sheetViews>
  <sheetFormatPr defaultColWidth="12.6640625" defaultRowHeight="17.25" x14ac:dyDescent="0.45"/>
  <cols>
    <col min="1" max="3" width="3.77734375" style="16" customWidth="1"/>
    <col min="4" max="4" width="3.33203125" style="16" customWidth="1"/>
    <col min="5" max="5" width="39.44140625" style="16" customWidth="1"/>
    <col min="6" max="6" width="4.44140625" style="16" customWidth="1"/>
    <col min="7" max="8" width="16.109375" style="16" customWidth="1"/>
    <col min="9" max="16384" width="12.6640625" style="16"/>
  </cols>
  <sheetData>
    <row r="1" spans="1:12" ht="24.95" customHeight="1" x14ac:dyDescent="0.45">
      <c r="A1" s="44"/>
      <c r="B1" s="12" t="s">
        <v>86</v>
      </c>
      <c r="C1" s="44"/>
      <c r="D1" s="44"/>
      <c r="E1" s="44"/>
      <c r="F1" s="44"/>
      <c r="G1" s="44"/>
      <c r="H1" s="44"/>
      <c r="I1" s="44"/>
      <c r="J1" s="44"/>
      <c r="K1" s="44"/>
      <c r="L1" s="44"/>
    </row>
    <row r="2" spans="1:12" ht="18" customHeight="1" x14ac:dyDescent="0.45">
      <c r="A2" s="44"/>
      <c r="B2" s="44"/>
      <c r="C2" s="120" t="s">
        <v>98</v>
      </c>
      <c r="D2" s="120"/>
      <c r="E2" s="44"/>
      <c r="F2" s="44"/>
      <c r="G2" s="44"/>
      <c r="H2" s="44"/>
      <c r="I2" s="44"/>
      <c r="J2" s="44"/>
      <c r="K2" s="44"/>
      <c r="L2" s="44"/>
    </row>
    <row r="3" spans="1:12" ht="18" customHeight="1" thickBot="1" x14ac:dyDescent="0.5">
      <c r="A3" s="44"/>
      <c r="B3" s="44"/>
      <c r="C3" s="44"/>
      <c r="D3" s="44"/>
      <c r="E3" s="44"/>
      <c r="F3" s="44"/>
      <c r="G3" s="44"/>
      <c r="H3" s="44"/>
      <c r="I3" s="44"/>
      <c r="J3" s="44"/>
      <c r="K3" s="44"/>
      <c r="L3" s="44"/>
    </row>
    <row r="4" spans="1:12" ht="33.75" customHeight="1" x14ac:dyDescent="0.45">
      <c r="A4" s="44"/>
      <c r="B4" s="44"/>
      <c r="C4" s="44"/>
      <c r="D4" s="434" t="s">
        <v>93</v>
      </c>
      <c r="E4" s="435"/>
      <c r="F4" s="435"/>
      <c r="G4" s="435"/>
      <c r="H4" s="436"/>
      <c r="I4" s="44"/>
      <c r="J4" s="44"/>
      <c r="K4" s="44"/>
      <c r="L4" s="44"/>
    </row>
    <row r="5" spans="1:12" ht="33.75" customHeight="1" x14ac:dyDescent="0.45">
      <c r="A5" s="44"/>
      <c r="B5" s="44"/>
      <c r="C5" s="44"/>
      <c r="D5" s="315" t="s">
        <v>18</v>
      </c>
      <c r="E5" s="316"/>
      <c r="F5" s="121" t="s">
        <v>0</v>
      </c>
      <c r="G5" s="121" t="s">
        <v>9</v>
      </c>
      <c r="H5" s="95" t="s">
        <v>16</v>
      </c>
      <c r="I5" s="44"/>
      <c r="J5" s="44"/>
      <c r="K5" s="44"/>
      <c r="L5" s="44"/>
    </row>
    <row r="6" spans="1:12" ht="33.75" customHeight="1" x14ac:dyDescent="0.45">
      <c r="A6" s="44"/>
      <c r="B6" s="44"/>
      <c r="C6" s="44"/>
      <c r="D6" s="404"/>
      <c r="E6" s="394"/>
      <c r="F6" s="121"/>
      <c r="G6" s="186"/>
      <c r="H6" s="157"/>
      <c r="I6" s="44"/>
      <c r="J6" s="44"/>
      <c r="K6" s="44"/>
      <c r="L6" s="44"/>
    </row>
    <row r="7" spans="1:12" ht="33.75" customHeight="1" x14ac:dyDescent="0.45">
      <c r="A7" s="44"/>
      <c r="B7" s="44"/>
      <c r="C7" s="44"/>
      <c r="D7" s="404"/>
      <c r="E7" s="394"/>
      <c r="F7" s="121"/>
      <c r="G7" s="186"/>
      <c r="H7" s="157"/>
      <c r="I7" s="44"/>
      <c r="J7" s="44"/>
      <c r="K7" s="44"/>
      <c r="L7" s="44"/>
    </row>
    <row r="8" spans="1:12" ht="33.75" customHeight="1" x14ac:dyDescent="0.45">
      <c r="A8" s="44"/>
      <c r="B8" s="44"/>
      <c r="C8" s="44"/>
      <c r="D8" s="404"/>
      <c r="E8" s="394"/>
      <c r="F8" s="121"/>
      <c r="G8" s="186"/>
      <c r="H8" s="157"/>
      <c r="I8" s="44"/>
      <c r="J8" s="44"/>
      <c r="K8" s="44"/>
      <c r="L8" s="44"/>
    </row>
    <row r="9" spans="1:12" ht="33.75" customHeight="1" x14ac:dyDescent="0.45">
      <c r="A9" s="44"/>
      <c r="B9" s="44"/>
      <c r="C9" s="44"/>
      <c r="D9" s="404"/>
      <c r="E9" s="394"/>
      <c r="F9" s="121"/>
      <c r="G9" s="186"/>
      <c r="H9" s="157"/>
      <c r="I9" s="44"/>
      <c r="J9" s="44"/>
      <c r="K9" s="44"/>
      <c r="L9" s="44"/>
    </row>
    <row r="10" spans="1:12" ht="33.75" customHeight="1" x14ac:dyDescent="0.45">
      <c r="A10" s="44"/>
      <c r="B10" s="44"/>
      <c r="C10" s="44"/>
      <c r="D10" s="404"/>
      <c r="E10" s="394"/>
      <c r="F10" s="121"/>
      <c r="G10" s="186"/>
      <c r="H10" s="157"/>
      <c r="I10" s="44"/>
      <c r="J10" s="44"/>
      <c r="K10" s="44"/>
      <c r="L10" s="44"/>
    </row>
    <row r="11" spans="1:12" ht="33.75" customHeight="1" x14ac:dyDescent="0.45">
      <c r="A11" s="44"/>
      <c r="B11" s="44"/>
      <c r="C11" s="44"/>
      <c r="D11" s="404"/>
      <c r="E11" s="394"/>
      <c r="F11" s="121"/>
      <c r="G11" s="186"/>
      <c r="H11" s="157"/>
      <c r="I11" s="44"/>
      <c r="J11" s="44"/>
      <c r="K11" s="44"/>
      <c r="L11" s="44"/>
    </row>
    <row r="12" spans="1:12" ht="33.75" customHeight="1" x14ac:dyDescent="0.45">
      <c r="A12" s="44"/>
      <c r="B12" s="44"/>
      <c r="C12" s="44"/>
      <c r="D12" s="404"/>
      <c r="E12" s="394"/>
      <c r="F12" s="121"/>
      <c r="G12" s="186"/>
      <c r="H12" s="157"/>
      <c r="I12" s="44"/>
      <c r="J12" s="44"/>
      <c r="K12" s="44"/>
      <c r="L12" s="44"/>
    </row>
    <row r="13" spans="1:12" ht="33.75" customHeight="1" x14ac:dyDescent="0.45">
      <c r="A13" s="44"/>
      <c r="B13" s="44"/>
      <c r="C13" s="44"/>
      <c r="D13" s="404"/>
      <c r="E13" s="394"/>
      <c r="F13" s="121"/>
      <c r="G13" s="186"/>
      <c r="H13" s="157"/>
      <c r="I13" s="44"/>
      <c r="J13" s="44"/>
      <c r="K13" s="44"/>
      <c r="L13" s="44"/>
    </row>
    <row r="14" spans="1:12" ht="33.75" customHeight="1" x14ac:dyDescent="0.45">
      <c r="A14" s="44"/>
      <c r="B14" s="44"/>
      <c r="C14" s="44"/>
      <c r="D14" s="404"/>
      <c r="E14" s="394"/>
      <c r="F14" s="121"/>
      <c r="G14" s="186"/>
      <c r="H14" s="157"/>
      <c r="I14" s="44"/>
      <c r="J14" s="44"/>
      <c r="K14" s="44"/>
      <c r="L14" s="44"/>
    </row>
    <row r="15" spans="1:12" ht="33.75" customHeight="1" thickBot="1" x14ac:dyDescent="0.5">
      <c r="A15" s="44"/>
      <c r="B15" s="44"/>
      <c r="C15" s="44"/>
      <c r="D15" s="432"/>
      <c r="E15" s="433"/>
      <c r="F15" s="37"/>
      <c r="G15" s="210"/>
      <c r="H15" s="159"/>
      <c r="I15" s="44"/>
      <c r="J15" s="44"/>
      <c r="K15" s="44"/>
      <c r="L15" s="44"/>
    </row>
    <row r="16" spans="1:12" ht="18" customHeight="1" x14ac:dyDescent="0.45">
      <c r="A16" s="44"/>
      <c r="B16" s="44"/>
      <c r="C16" s="44"/>
      <c r="D16" s="44"/>
      <c r="E16" s="44"/>
      <c r="F16" s="44"/>
      <c r="G16" s="44"/>
      <c r="H16" s="44"/>
      <c r="I16" s="44"/>
      <c r="J16" s="44"/>
      <c r="K16" s="44"/>
      <c r="L16" s="44"/>
    </row>
    <row r="17" spans="3:13" ht="20.25" customHeight="1" x14ac:dyDescent="0.45">
      <c r="C17" s="20"/>
      <c r="D17" s="7"/>
      <c r="F17" s="21"/>
      <c r="G17" s="21"/>
      <c r="H17" s="21"/>
    </row>
    <row r="18" spans="3:13" ht="22.5" customHeight="1" x14ac:dyDescent="0.45">
      <c r="C18" s="20"/>
      <c r="D18" s="7"/>
      <c r="F18" s="21"/>
      <c r="G18" s="21"/>
      <c r="H18" s="21"/>
    </row>
    <row r="19" spans="3:13" ht="21.75" customHeight="1" x14ac:dyDescent="0.45">
      <c r="C19" s="20"/>
      <c r="D19" s="7"/>
      <c r="F19" s="21"/>
      <c r="G19" s="21"/>
      <c r="H19" s="21"/>
    </row>
    <row r="20" spans="3:13" x14ac:dyDescent="0.45">
      <c r="M20" s="1"/>
    </row>
    <row r="21" spans="3:13" x14ac:dyDescent="0.45">
      <c r="M21" s="1"/>
    </row>
    <row r="22" spans="3:13" x14ac:dyDescent="0.45">
      <c r="M22" s="1"/>
    </row>
  </sheetData>
  <mergeCells count="12">
    <mergeCell ref="D15:E15"/>
    <mergeCell ref="D4:H4"/>
    <mergeCell ref="D5:E5"/>
    <mergeCell ref="D6:E6"/>
    <mergeCell ref="D7:E7"/>
    <mergeCell ref="D8:E8"/>
    <mergeCell ref="D14:E14"/>
    <mergeCell ref="D9:E9"/>
    <mergeCell ref="D10:E10"/>
    <mergeCell ref="D11:E11"/>
    <mergeCell ref="D12:E12"/>
    <mergeCell ref="D13:E13"/>
  </mergeCells>
  <phoneticPr fontId="1"/>
  <pageMargins left="0.39000000000000007" right="0.39000000000000007" top="0.39000000000000007" bottom="0.39000000000000007" header="0.39000000000000007" footer="0.39000000000000007"/>
  <pageSetup paperSize="9" scale="8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1"/>
  <sheetViews>
    <sheetView showGridLines="0" view="pageBreakPreview" zoomScale="80" zoomScaleNormal="100" zoomScaleSheetLayoutView="80" workbookViewId="0"/>
  </sheetViews>
  <sheetFormatPr defaultColWidth="12.6640625" defaultRowHeight="17.25" x14ac:dyDescent="0.45"/>
  <cols>
    <col min="1" max="3" width="3.77734375" style="44" customWidth="1"/>
    <col min="4" max="4" width="21.6640625" style="44" customWidth="1"/>
    <col min="5" max="5" width="55.5546875" style="44" customWidth="1"/>
    <col min="6" max="10" width="12.6640625" style="44" customWidth="1"/>
    <col min="11" max="16384" width="12.6640625" style="44"/>
  </cols>
  <sheetData>
    <row r="1" spans="2:8" ht="24.95" customHeight="1" x14ac:dyDescent="0.45">
      <c r="B1" s="12" t="s">
        <v>199</v>
      </c>
      <c r="E1" s="12"/>
      <c r="F1" s="19"/>
      <c r="G1" s="19"/>
    </row>
    <row r="2" spans="2:8" ht="18" customHeight="1" thickBot="1" x14ac:dyDescent="0.5">
      <c r="B2" s="12"/>
      <c r="E2" s="12"/>
      <c r="F2" s="19"/>
      <c r="G2" s="19"/>
    </row>
    <row r="3" spans="2:8" ht="20.100000000000001" customHeight="1" x14ac:dyDescent="0.45">
      <c r="D3" s="437" t="s">
        <v>198</v>
      </c>
      <c r="E3" s="438"/>
    </row>
    <row r="4" spans="2:8" ht="20.100000000000001" customHeight="1" x14ac:dyDescent="0.45">
      <c r="D4" s="243" t="s">
        <v>200</v>
      </c>
      <c r="E4" s="238" t="s">
        <v>201</v>
      </c>
    </row>
    <row r="5" spans="2:8" ht="20.100000000000001" customHeight="1" x14ac:dyDescent="0.45">
      <c r="C5" s="20"/>
      <c r="D5" s="239" t="s">
        <v>202</v>
      </c>
      <c r="E5" s="95"/>
      <c r="H5" s="237"/>
    </row>
    <row r="6" spans="2:8" ht="20.100000000000001" customHeight="1" x14ac:dyDescent="0.45">
      <c r="C6" s="20"/>
      <c r="D6" s="239" t="s">
        <v>203</v>
      </c>
      <c r="E6" s="95"/>
      <c r="H6" s="237"/>
    </row>
    <row r="7" spans="2:8" ht="20.100000000000001" customHeight="1" x14ac:dyDescent="0.45">
      <c r="C7" s="20"/>
      <c r="D7" s="239" t="s">
        <v>204</v>
      </c>
      <c r="E7" s="95"/>
      <c r="H7" s="237"/>
    </row>
    <row r="8" spans="2:8" ht="20.100000000000001" customHeight="1" x14ac:dyDescent="0.45">
      <c r="C8" s="20"/>
      <c r="D8" s="239" t="s">
        <v>205</v>
      </c>
      <c r="E8" s="95"/>
      <c r="H8" s="237"/>
    </row>
    <row r="9" spans="2:8" ht="20.100000000000001" customHeight="1" x14ac:dyDescent="0.45">
      <c r="C9" s="20"/>
      <c r="D9" s="239" t="s">
        <v>206</v>
      </c>
      <c r="E9" s="95"/>
      <c r="H9" s="237"/>
    </row>
    <row r="10" spans="2:8" ht="20.100000000000001" customHeight="1" x14ac:dyDescent="0.45">
      <c r="C10" s="20"/>
      <c r="D10" s="239" t="s">
        <v>207</v>
      </c>
      <c r="E10" s="95"/>
      <c r="H10" s="237"/>
    </row>
    <row r="11" spans="2:8" ht="20.100000000000001" customHeight="1" x14ac:dyDescent="0.45">
      <c r="C11" s="20"/>
      <c r="D11" s="239" t="s">
        <v>208</v>
      </c>
      <c r="E11" s="95"/>
      <c r="H11" s="237"/>
    </row>
    <row r="12" spans="2:8" ht="20.100000000000001" customHeight="1" x14ac:dyDescent="0.45">
      <c r="C12" s="20"/>
      <c r="D12" s="239" t="s">
        <v>209</v>
      </c>
      <c r="E12" s="95"/>
      <c r="H12" s="237"/>
    </row>
    <row r="13" spans="2:8" ht="20.100000000000001" customHeight="1" x14ac:dyDescent="0.45">
      <c r="C13" s="20"/>
      <c r="D13" s="239" t="s">
        <v>210</v>
      </c>
      <c r="E13" s="95"/>
      <c r="H13" s="237"/>
    </row>
    <row r="14" spans="2:8" ht="20.100000000000001" customHeight="1" x14ac:dyDescent="0.45">
      <c r="C14" s="20"/>
      <c r="D14" s="239" t="s">
        <v>211</v>
      </c>
      <c r="E14" s="95"/>
      <c r="H14" s="237"/>
    </row>
    <row r="15" spans="2:8" ht="20.100000000000001" customHeight="1" x14ac:dyDescent="0.45">
      <c r="C15" s="20"/>
      <c r="D15" s="239" t="s">
        <v>212</v>
      </c>
      <c r="E15" s="95"/>
      <c r="H15" s="237"/>
    </row>
    <row r="16" spans="2:8" ht="20.100000000000001" customHeight="1" x14ac:dyDescent="0.45">
      <c r="C16" s="20"/>
      <c r="D16" s="239" t="s">
        <v>213</v>
      </c>
      <c r="E16" s="95"/>
      <c r="H16" s="237"/>
    </row>
    <row r="17" spans="4:13" ht="20.100000000000001" customHeight="1" x14ac:dyDescent="0.45">
      <c r="D17" s="240" t="s">
        <v>214</v>
      </c>
      <c r="E17" s="95"/>
      <c r="M17" s="8"/>
    </row>
    <row r="18" spans="4:13" ht="20.100000000000001" customHeight="1" x14ac:dyDescent="0.45">
      <c r="D18" s="244" t="s">
        <v>215</v>
      </c>
      <c r="E18" s="241"/>
    </row>
    <row r="19" spans="4:13" ht="20.100000000000001" customHeight="1" thickBot="1" x14ac:dyDescent="0.5">
      <c r="D19" s="245" t="s">
        <v>216</v>
      </c>
      <c r="E19" s="242"/>
    </row>
    <row r="20" spans="4:13" ht="18" customHeight="1" x14ac:dyDescent="0.45"/>
    <row r="21" spans="4:13" ht="18" customHeight="1" x14ac:dyDescent="0.45"/>
  </sheetData>
  <mergeCells count="1">
    <mergeCell ref="D3:E3"/>
  </mergeCells>
  <phoneticPr fontId="1"/>
  <pageMargins left="0.39370078740157483" right="0.39370078740157483" top="0.39370078740157483" bottom="0.39370078740157483" header="0.39370078740157483" footer="0.3937007874015748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2"/>
  <sheetViews>
    <sheetView view="pageBreakPreview" zoomScale="80" zoomScaleNormal="80" zoomScaleSheetLayoutView="80" workbookViewId="0"/>
  </sheetViews>
  <sheetFormatPr defaultRowHeight="17.25" x14ac:dyDescent="0.4"/>
  <cols>
    <col min="1" max="1" width="3.77734375" style="266" customWidth="1"/>
    <col min="2" max="2" width="26.88671875" style="266" customWidth="1"/>
    <col min="3" max="3" width="3.77734375" style="266" customWidth="1"/>
    <col min="4" max="9" width="19.33203125" style="266" customWidth="1"/>
    <col min="10" max="10" width="5" style="266" customWidth="1"/>
    <col min="11" max="257" width="8.88671875" style="266"/>
    <col min="258" max="258" width="17.77734375" style="266" customWidth="1"/>
    <col min="259" max="259" width="4" style="266" bestFit="1" customWidth="1"/>
    <col min="260" max="264" width="13.77734375" style="266" customWidth="1"/>
    <col min="265" max="265" width="13.6640625" style="266" customWidth="1"/>
    <col min="266" max="266" width="5" style="266" customWidth="1"/>
    <col min="267" max="513" width="8.88671875" style="266"/>
    <col min="514" max="514" width="17.77734375" style="266" customWidth="1"/>
    <col min="515" max="515" width="4" style="266" bestFit="1" customWidth="1"/>
    <col min="516" max="520" width="13.77734375" style="266" customWidth="1"/>
    <col min="521" max="521" width="13.6640625" style="266" customWidth="1"/>
    <col min="522" max="522" width="5" style="266" customWidth="1"/>
    <col min="523" max="769" width="8.88671875" style="266"/>
    <col min="770" max="770" width="17.77734375" style="266" customWidth="1"/>
    <col min="771" max="771" width="4" style="266" bestFit="1" customWidth="1"/>
    <col min="772" max="776" width="13.77734375" style="266" customWidth="1"/>
    <col min="777" max="777" width="13.6640625" style="266" customWidth="1"/>
    <col min="778" max="778" width="5" style="266" customWidth="1"/>
    <col min="779" max="1025" width="8.88671875" style="266"/>
    <col min="1026" max="1026" width="17.77734375" style="266" customWidth="1"/>
    <col min="1027" max="1027" width="4" style="266" bestFit="1" customWidth="1"/>
    <col min="1028" max="1032" width="13.77734375" style="266" customWidth="1"/>
    <col min="1033" max="1033" width="13.6640625" style="266" customWidth="1"/>
    <col min="1034" max="1034" width="5" style="266" customWidth="1"/>
    <col min="1035" max="1281" width="8.88671875" style="266"/>
    <col min="1282" max="1282" width="17.77734375" style="266" customWidth="1"/>
    <col min="1283" max="1283" width="4" style="266" bestFit="1" customWidth="1"/>
    <col min="1284" max="1288" width="13.77734375" style="266" customWidth="1"/>
    <col min="1289" max="1289" width="13.6640625" style="266" customWidth="1"/>
    <col min="1290" max="1290" width="5" style="266" customWidth="1"/>
    <col min="1291" max="1537" width="8.88671875" style="266"/>
    <col min="1538" max="1538" width="17.77734375" style="266" customWidth="1"/>
    <col min="1539" max="1539" width="4" style="266" bestFit="1" customWidth="1"/>
    <col min="1540" max="1544" width="13.77734375" style="266" customWidth="1"/>
    <col min="1545" max="1545" width="13.6640625" style="266" customWidth="1"/>
    <col min="1546" max="1546" width="5" style="266" customWidth="1"/>
    <col min="1547" max="1793" width="8.88671875" style="266"/>
    <col min="1794" max="1794" width="17.77734375" style="266" customWidth="1"/>
    <col min="1795" max="1795" width="4" style="266" bestFit="1" customWidth="1"/>
    <col min="1796" max="1800" width="13.77734375" style="266" customWidth="1"/>
    <col min="1801" max="1801" width="13.6640625" style="266" customWidth="1"/>
    <col min="1802" max="1802" width="5" style="266" customWidth="1"/>
    <col min="1803" max="2049" width="8.88671875" style="266"/>
    <col min="2050" max="2050" width="17.77734375" style="266" customWidth="1"/>
    <col min="2051" max="2051" width="4" style="266" bestFit="1" customWidth="1"/>
    <col min="2052" max="2056" width="13.77734375" style="266" customWidth="1"/>
    <col min="2057" max="2057" width="13.6640625" style="266" customWidth="1"/>
    <col min="2058" max="2058" width="5" style="266" customWidth="1"/>
    <col min="2059" max="2305" width="8.88671875" style="266"/>
    <col min="2306" max="2306" width="17.77734375" style="266" customWidth="1"/>
    <col min="2307" max="2307" width="4" style="266" bestFit="1" customWidth="1"/>
    <col min="2308" max="2312" width="13.77734375" style="266" customWidth="1"/>
    <col min="2313" max="2313" width="13.6640625" style="266" customWidth="1"/>
    <col min="2314" max="2314" width="5" style="266" customWidth="1"/>
    <col min="2315" max="2561" width="8.88671875" style="266"/>
    <col min="2562" max="2562" width="17.77734375" style="266" customWidth="1"/>
    <col min="2563" max="2563" width="4" style="266" bestFit="1" customWidth="1"/>
    <col min="2564" max="2568" width="13.77734375" style="266" customWidth="1"/>
    <col min="2569" max="2569" width="13.6640625" style="266" customWidth="1"/>
    <col min="2570" max="2570" width="5" style="266" customWidth="1"/>
    <col min="2571" max="2817" width="8.88671875" style="266"/>
    <col min="2818" max="2818" width="17.77734375" style="266" customWidth="1"/>
    <col min="2819" max="2819" width="4" style="266" bestFit="1" customWidth="1"/>
    <col min="2820" max="2824" width="13.77734375" style="266" customWidth="1"/>
    <col min="2825" max="2825" width="13.6640625" style="266" customWidth="1"/>
    <col min="2826" max="2826" width="5" style="266" customWidth="1"/>
    <col min="2827" max="3073" width="8.88671875" style="266"/>
    <col min="3074" max="3074" width="17.77734375" style="266" customWidth="1"/>
    <col min="3075" max="3075" width="4" style="266" bestFit="1" customWidth="1"/>
    <col min="3076" max="3080" width="13.77734375" style="266" customWidth="1"/>
    <col min="3081" max="3081" width="13.6640625" style="266" customWidth="1"/>
    <col min="3082" max="3082" width="5" style="266" customWidth="1"/>
    <col min="3083" max="3329" width="8.88671875" style="266"/>
    <col min="3330" max="3330" width="17.77734375" style="266" customWidth="1"/>
    <col min="3331" max="3331" width="4" style="266" bestFit="1" customWidth="1"/>
    <col min="3332" max="3336" width="13.77734375" style="266" customWidth="1"/>
    <col min="3337" max="3337" width="13.6640625" style="266" customWidth="1"/>
    <col min="3338" max="3338" width="5" style="266" customWidth="1"/>
    <col min="3339" max="3585" width="8.88671875" style="266"/>
    <col min="3586" max="3586" width="17.77734375" style="266" customWidth="1"/>
    <col min="3587" max="3587" width="4" style="266" bestFit="1" customWidth="1"/>
    <col min="3588" max="3592" width="13.77734375" style="266" customWidth="1"/>
    <col min="3593" max="3593" width="13.6640625" style="266" customWidth="1"/>
    <col min="3594" max="3594" width="5" style="266" customWidth="1"/>
    <col min="3595" max="3841" width="8.88671875" style="266"/>
    <col min="3842" max="3842" width="17.77734375" style="266" customWidth="1"/>
    <col min="3843" max="3843" width="4" style="266" bestFit="1" customWidth="1"/>
    <col min="3844" max="3848" width="13.77734375" style="266" customWidth="1"/>
    <col min="3849" max="3849" width="13.6640625" style="266" customWidth="1"/>
    <col min="3850" max="3850" width="5" style="266" customWidth="1"/>
    <col min="3851" max="4097" width="8.88671875" style="266"/>
    <col min="4098" max="4098" width="17.77734375" style="266" customWidth="1"/>
    <col min="4099" max="4099" width="4" style="266" bestFit="1" customWidth="1"/>
    <col min="4100" max="4104" width="13.77734375" style="266" customWidth="1"/>
    <col min="4105" max="4105" width="13.6640625" style="266" customWidth="1"/>
    <col min="4106" max="4106" width="5" style="266" customWidth="1"/>
    <col min="4107" max="4353" width="8.88671875" style="266"/>
    <col min="4354" max="4354" width="17.77734375" style="266" customWidth="1"/>
    <col min="4355" max="4355" width="4" style="266" bestFit="1" customWidth="1"/>
    <col min="4356" max="4360" width="13.77734375" style="266" customWidth="1"/>
    <col min="4361" max="4361" width="13.6640625" style="266" customWidth="1"/>
    <col min="4362" max="4362" width="5" style="266" customWidth="1"/>
    <col min="4363" max="4609" width="8.88671875" style="266"/>
    <col min="4610" max="4610" width="17.77734375" style="266" customWidth="1"/>
    <col min="4611" max="4611" width="4" style="266" bestFit="1" customWidth="1"/>
    <col min="4612" max="4616" width="13.77734375" style="266" customWidth="1"/>
    <col min="4617" max="4617" width="13.6640625" style="266" customWidth="1"/>
    <col min="4618" max="4618" width="5" style="266" customWidth="1"/>
    <col min="4619" max="4865" width="8.88671875" style="266"/>
    <col min="4866" max="4866" width="17.77734375" style="266" customWidth="1"/>
    <col min="4867" max="4867" width="4" style="266" bestFit="1" customWidth="1"/>
    <col min="4868" max="4872" width="13.77734375" style="266" customWidth="1"/>
    <col min="4873" max="4873" width="13.6640625" style="266" customWidth="1"/>
    <col min="4874" max="4874" width="5" style="266" customWidth="1"/>
    <col min="4875" max="5121" width="8.88671875" style="266"/>
    <col min="5122" max="5122" width="17.77734375" style="266" customWidth="1"/>
    <col min="5123" max="5123" width="4" style="266" bestFit="1" customWidth="1"/>
    <col min="5124" max="5128" width="13.77734375" style="266" customWidth="1"/>
    <col min="5129" max="5129" width="13.6640625" style="266" customWidth="1"/>
    <col min="5130" max="5130" width="5" style="266" customWidth="1"/>
    <col min="5131" max="5377" width="8.88671875" style="266"/>
    <col min="5378" max="5378" width="17.77734375" style="266" customWidth="1"/>
    <col min="5379" max="5379" width="4" style="266" bestFit="1" customWidth="1"/>
    <col min="5380" max="5384" width="13.77734375" style="266" customWidth="1"/>
    <col min="5385" max="5385" width="13.6640625" style="266" customWidth="1"/>
    <col min="5386" max="5386" width="5" style="266" customWidth="1"/>
    <col min="5387" max="5633" width="8.88671875" style="266"/>
    <col min="5634" max="5634" width="17.77734375" style="266" customWidth="1"/>
    <col min="5635" max="5635" width="4" style="266" bestFit="1" customWidth="1"/>
    <col min="5636" max="5640" width="13.77734375" style="266" customWidth="1"/>
    <col min="5641" max="5641" width="13.6640625" style="266" customWidth="1"/>
    <col min="5642" max="5642" width="5" style="266" customWidth="1"/>
    <col min="5643" max="5889" width="8.88671875" style="266"/>
    <col min="5890" max="5890" width="17.77734375" style="266" customWidth="1"/>
    <col min="5891" max="5891" width="4" style="266" bestFit="1" customWidth="1"/>
    <col min="5892" max="5896" width="13.77734375" style="266" customWidth="1"/>
    <col min="5897" max="5897" width="13.6640625" style="266" customWidth="1"/>
    <col min="5898" max="5898" width="5" style="266" customWidth="1"/>
    <col min="5899" max="6145" width="8.88671875" style="266"/>
    <col min="6146" max="6146" width="17.77734375" style="266" customWidth="1"/>
    <col min="6147" max="6147" width="4" style="266" bestFit="1" customWidth="1"/>
    <col min="6148" max="6152" width="13.77734375" style="266" customWidth="1"/>
    <col min="6153" max="6153" width="13.6640625" style="266" customWidth="1"/>
    <col min="6154" max="6154" width="5" style="266" customWidth="1"/>
    <col min="6155" max="6401" width="8.88671875" style="266"/>
    <col min="6402" max="6402" width="17.77734375" style="266" customWidth="1"/>
    <col min="6403" max="6403" width="4" style="266" bestFit="1" customWidth="1"/>
    <col min="6404" max="6408" width="13.77734375" style="266" customWidth="1"/>
    <col min="6409" max="6409" width="13.6640625" style="266" customWidth="1"/>
    <col min="6410" max="6410" width="5" style="266" customWidth="1"/>
    <col min="6411" max="6657" width="8.88671875" style="266"/>
    <col min="6658" max="6658" width="17.77734375" style="266" customWidth="1"/>
    <col min="6659" max="6659" width="4" style="266" bestFit="1" customWidth="1"/>
    <col min="6660" max="6664" width="13.77734375" style="266" customWidth="1"/>
    <col min="6665" max="6665" width="13.6640625" style="266" customWidth="1"/>
    <col min="6666" max="6666" width="5" style="266" customWidth="1"/>
    <col min="6667" max="6913" width="8.88671875" style="266"/>
    <col min="6914" max="6914" width="17.77734375" style="266" customWidth="1"/>
    <col min="6915" max="6915" width="4" style="266" bestFit="1" customWidth="1"/>
    <col min="6916" max="6920" width="13.77734375" style="266" customWidth="1"/>
    <col min="6921" max="6921" width="13.6640625" style="266" customWidth="1"/>
    <col min="6922" max="6922" width="5" style="266" customWidth="1"/>
    <col min="6923" max="7169" width="8.88671875" style="266"/>
    <col min="7170" max="7170" width="17.77734375" style="266" customWidth="1"/>
    <col min="7171" max="7171" width="4" style="266" bestFit="1" customWidth="1"/>
    <col min="7172" max="7176" width="13.77734375" style="266" customWidth="1"/>
    <col min="7177" max="7177" width="13.6640625" style="266" customWidth="1"/>
    <col min="7178" max="7178" width="5" style="266" customWidth="1"/>
    <col min="7179" max="7425" width="8.88671875" style="266"/>
    <col min="7426" max="7426" width="17.77734375" style="266" customWidth="1"/>
    <col min="7427" max="7427" width="4" style="266" bestFit="1" customWidth="1"/>
    <col min="7428" max="7432" width="13.77734375" style="266" customWidth="1"/>
    <col min="7433" max="7433" width="13.6640625" style="266" customWidth="1"/>
    <col min="7434" max="7434" width="5" style="266" customWidth="1"/>
    <col min="7435" max="7681" width="8.88671875" style="266"/>
    <col min="7682" max="7682" width="17.77734375" style="266" customWidth="1"/>
    <col min="7683" max="7683" width="4" style="266" bestFit="1" customWidth="1"/>
    <col min="7684" max="7688" width="13.77734375" style="266" customWidth="1"/>
    <col min="7689" max="7689" width="13.6640625" style="266" customWidth="1"/>
    <col min="7690" max="7690" width="5" style="266" customWidth="1"/>
    <col min="7691" max="7937" width="8.88671875" style="266"/>
    <col min="7938" max="7938" width="17.77734375" style="266" customWidth="1"/>
    <col min="7939" max="7939" width="4" style="266" bestFit="1" customWidth="1"/>
    <col min="7940" max="7944" width="13.77734375" style="266" customWidth="1"/>
    <col min="7945" max="7945" width="13.6640625" style="266" customWidth="1"/>
    <col min="7946" max="7946" width="5" style="266" customWidth="1"/>
    <col min="7947" max="8193" width="8.88671875" style="266"/>
    <col min="8194" max="8194" width="17.77734375" style="266" customWidth="1"/>
    <col min="8195" max="8195" width="4" style="266" bestFit="1" customWidth="1"/>
    <col min="8196" max="8200" width="13.77734375" style="266" customWidth="1"/>
    <col min="8201" max="8201" width="13.6640625" style="266" customWidth="1"/>
    <col min="8202" max="8202" width="5" style="266" customWidth="1"/>
    <col min="8203" max="8449" width="8.88671875" style="266"/>
    <col min="8450" max="8450" width="17.77734375" style="266" customWidth="1"/>
    <col min="8451" max="8451" width="4" style="266" bestFit="1" customWidth="1"/>
    <col min="8452" max="8456" width="13.77734375" style="266" customWidth="1"/>
    <col min="8457" max="8457" width="13.6640625" style="266" customWidth="1"/>
    <col min="8458" max="8458" width="5" style="266" customWidth="1"/>
    <col min="8459" max="8705" width="8.88671875" style="266"/>
    <col min="8706" max="8706" width="17.77734375" style="266" customWidth="1"/>
    <col min="8707" max="8707" width="4" style="266" bestFit="1" customWidth="1"/>
    <col min="8708" max="8712" width="13.77734375" style="266" customWidth="1"/>
    <col min="8713" max="8713" width="13.6640625" style="266" customWidth="1"/>
    <col min="8714" max="8714" width="5" style="266" customWidth="1"/>
    <col min="8715" max="8961" width="8.88671875" style="266"/>
    <col min="8962" max="8962" width="17.77734375" style="266" customWidth="1"/>
    <col min="8963" max="8963" width="4" style="266" bestFit="1" customWidth="1"/>
    <col min="8964" max="8968" width="13.77734375" style="266" customWidth="1"/>
    <col min="8969" max="8969" width="13.6640625" style="266" customWidth="1"/>
    <col min="8970" max="8970" width="5" style="266" customWidth="1"/>
    <col min="8971" max="9217" width="8.88671875" style="266"/>
    <col min="9218" max="9218" width="17.77734375" style="266" customWidth="1"/>
    <col min="9219" max="9219" width="4" style="266" bestFit="1" customWidth="1"/>
    <col min="9220" max="9224" width="13.77734375" style="266" customWidth="1"/>
    <col min="9225" max="9225" width="13.6640625" style="266" customWidth="1"/>
    <col min="9226" max="9226" width="5" style="266" customWidth="1"/>
    <col min="9227" max="9473" width="8.88671875" style="266"/>
    <col min="9474" max="9474" width="17.77734375" style="266" customWidth="1"/>
    <col min="9475" max="9475" width="4" style="266" bestFit="1" customWidth="1"/>
    <col min="9476" max="9480" width="13.77734375" style="266" customWidth="1"/>
    <col min="9481" max="9481" width="13.6640625" style="266" customWidth="1"/>
    <col min="9482" max="9482" width="5" style="266" customWidth="1"/>
    <col min="9483" max="9729" width="8.88671875" style="266"/>
    <col min="9730" max="9730" width="17.77734375" style="266" customWidth="1"/>
    <col min="9731" max="9731" width="4" style="266" bestFit="1" customWidth="1"/>
    <col min="9732" max="9736" width="13.77734375" style="266" customWidth="1"/>
    <col min="9737" max="9737" width="13.6640625" style="266" customWidth="1"/>
    <col min="9738" max="9738" width="5" style="266" customWidth="1"/>
    <col min="9739" max="9985" width="8.88671875" style="266"/>
    <col min="9986" max="9986" width="17.77734375" style="266" customWidth="1"/>
    <col min="9987" max="9987" width="4" style="266" bestFit="1" customWidth="1"/>
    <col min="9988" max="9992" width="13.77734375" style="266" customWidth="1"/>
    <col min="9993" max="9993" width="13.6640625" style="266" customWidth="1"/>
    <col min="9994" max="9994" width="5" style="266" customWidth="1"/>
    <col min="9995" max="10241" width="8.88671875" style="266"/>
    <col min="10242" max="10242" width="17.77734375" style="266" customWidth="1"/>
    <col min="10243" max="10243" width="4" style="266" bestFit="1" customWidth="1"/>
    <col min="10244" max="10248" width="13.77734375" style="266" customWidth="1"/>
    <col min="10249" max="10249" width="13.6640625" style="266" customWidth="1"/>
    <col min="10250" max="10250" width="5" style="266" customWidth="1"/>
    <col min="10251" max="10497" width="8.88671875" style="266"/>
    <col min="10498" max="10498" width="17.77734375" style="266" customWidth="1"/>
    <col min="10499" max="10499" width="4" style="266" bestFit="1" customWidth="1"/>
    <col min="10500" max="10504" width="13.77734375" style="266" customWidth="1"/>
    <col min="10505" max="10505" width="13.6640625" style="266" customWidth="1"/>
    <col min="10506" max="10506" width="5" style="266" customWidth="1"/>
    <col min="10507" max="10753" width="8.88671875" style="266"/>
    <col min="10754" max="10754" width="17.77734375" style="266" customWidth="1"/>
    <col min="10755" max="10755" width="4" style="266" bestFit="1" customWidth="1"/>
    <col min="10756" max="10760" width="13.77734375" style="266" customWidth="1"/>
    <col min="10761" max="10761" width="13.6640625" style="266" customWidth="1"/>
    <col min="10762" max="10762" width="5" style="266" customWidth="1"/>
    <col min="10763" max="11009" width="8.88671875" style="266"/>
    <col min="11010" max="11010" width="17.77734375" style="266" customWidth="1"/>
    <col min="11011" max="11011" width="4" style="266" bestFit="1" customWidth="1"/>
    <col min="11012" max="11016" width="13.77734375" style="266" customWidth="1"/>
    <col min="11017" max="11017" width="13.6640625" style="266" customWidth="1"/>
    <col min="11018" max="11018" width="5" style="266" customWidth="1"/>
    <col min="11019" max="11265" width="8.88671875" style="266"/>
    <col min="11266" max="11266" width="17.77734375" style="266" customWidth="1"/>
    <col min="11267" max="11267" width="4" style="266" bestFit="1" customWidth="1"/>
    <col min="11268" max="11272" width="13.77734375" style="266" customWidth="1"/>
    <col min="11273" max="11273" width="13.6640625" style="266" customWidth="1"/>
    <col min="11274" max="11274" width="5" style="266" customWidth="1"/>
    <col min="11275" max="11521" width="8.88671875" style="266"/>
    <col min="11522" max="11522" width="17.77734375" style="266" customWidth="1"/>
    <col min="11523" max="11523" width="4" style="266" bestFit="1" customWidth="1"/>
    <col min="11524" max="11528" width="13.77734375" style="266" customWidth="1"/>
    <col min="11529" max="11529" width="13.6640625" style="266" customWidth="1"/>
    <col min="11530" max="11530" width="5" style="266" customWidth="1"/>
    <col min="11531" max="11777" width="8.88671875" style="266"/>
    <col min="11778" max="11778" width="17.77734375" style="266" customWidth="1"/>
    <col min="11779" max="11779" width="4" style="266" bestFit="1" customWidth="1"/>
    <col min="11780" max="11784" width="13.77734375" style="266" customWidth="1"/>
    <col min="11785" max="11785" width="13.6640625" style="266" customWidth="1"/>
    <col min="11786" max="11786" width="5" style="266" customWidth="1"/>
    <col min="11787" max="12033" width="8.88671875" style="266"/>
    <col min="12034" max="12034" width="17.77734375" style="266" customWidth="1"/>
    <col min="12035" max="12035" width="4" style="266" bestFit="1" customWidth="1"/>
    <col min="12036" max="12040" width="13.77734375" style="266" customWidth="1"/>
    <col min="12041" max="12041" width="13.6640625" style="266" customWidth="1"/>
    <col min="12042" max="12042" width="5" style="266" customWidth="1"/>
    <col min="12043" max="12289" width="8.88671875" style="266"/>
    <col min="12290" max="12290" width="17.77734375" style="266" customWidth="1"/>
    <col min="12291" max="12291" width="4" style="266" bestFit="1" customWidth="1"/>
    <col min="12292" max="12296" width="13.77734375" style="266" customWidth="1"/>
    <col min="12297" max="12297" width="13.6640625" style="266" customWidth="1"/>
    <col min="12298" max="12298" width="5" style="266" customWidth="1"/>
    <col min="12299" max="12545" width="8.88671875" style="266"/>
    <col min="12546" max="12546" width="17.77734375" style="266" customWidth="1"/>
    <col min="12547" max="12547" width="4" style="266" bestFit="1" customWidth="1"/>
    <col min="12548" max="12552" width="13.77734375" style="266" customWidth="1"/>
    <col min="12553" max="12553" width="13.6640625" style="266" customWidth="1"/>
    <col min="12554" max="12554" width="5" style="266" customWidth="1"/>
    <col min="12555" max="12801" width="8.88671875" style="266"/>
    <col min="12802" max="12802" width="17.77734375" style="266" customWidth="1"/>
    <col min="12803" max="12803" width="4" style="266" bestFit="1" customWidth="1"/>
    <col min="12804" max="12808" width="13.77734375" style="266" customWidth="1"/>
    <col min="12809" max="12809" width="13.6640625" style="266" customWidth="1"/>
    <col min="12810" max="12810" width="5" style="266" customWidth="1"/>
    <col min="12811" max="13057" width="8.88671875" style="266"/>
    <col min="13058" max="13058" width="17.77734375" style="266" customWidth="1"/>
    <col min="13059" max="13059" width="4" style="266" bestFit="1" customWidth="1"/>
    <col min="13060" max="13064" width="13.77734375" style="266" customWidth="1"/>
    <col min="13065" max="13065" width="13.6640625" style="266" customWidth="1"/>
    <col min="13066" max="13066" width="5" style="266" customWidth="1"/>
    <col min="13067" max="13313" width="8.88671875" style="266"/>
    <col min="13314" max="13314" width="17.77734375" style="266" customWidth="1"/>
    <col min="13315" max="13315" width="4" style="266" bestFit="1" customWidth="1"/>
    <col min="13316" max="13320" width="13.77734375" style="266" customWidth="1"/>
    <col min="13321" max="13321" width="13.6640625" style="266" customWidth="1"/>
    <col min="13322" max="13322" width="5" style="266" customWidth="1"/>
    <col min="13323" max="13569" width="8.88671875" style="266"/>
    <col min="13570" max="13570" width="17.77734375" style="266" customWidth="1"/>
    <col min="13571" max="13571" width="4" style="266" bestFit="1" customWidth="1"/>
    <col min="13572" max="13576" width="13.77734375" style="266" customWidth="1"/>
    <col min="13577" max="13577" width="13.6640625" style="266" customWidth="1"/>
    <col min="13578" max="13578" width="5" style="266" customWidth="1"/>
    <col min="13579" max="13825" width="8.88671875" style="266"/>
    <col min="13826" max="13826" width="17.77734375" style="266" customWidth="1"/>
    <col min="13827" max="13827" width="4" style="266" bestFit="1" customWidth="1"/>
    <col min="13828" max="13832" width="13.77734375" style="266" customWidth="1"/>
    <col min="13833" max="13833" width="13.6640625" style="266" customWidth="1"/>
    <col min="13834" max="13834" width="5" style="266" customWidth="1"/>
    <col min="13835" max="14081" width="8.88671875" style="266"/>
    <col min="14082" max="14082" width="17.77734375" style="266" customWidth="1"/>
    <col min="14083" max="14083" width="4" style="266" bestFit="1" customWidth="1"/>
    <col min="14084" max="14088" width="13.77734375" style="266" customWidth="1"/>
    <col min="14089" max="14089" width="13.6640625" style="266" customWidth="1"/>
    <col min="14090" max="14090" width="5" style="266" customWidth="1"/>
    <col min="14091" max="14337" width="8.88671875" style="266"/>
    <col min="14338" max="14338" width="17.77734375" style="266" customWidth="1"/>
    <col min="14339" max="14339" width="4" style="266" bestFit="1" customWidth="1"/>
    <col min="14340" max="14344" width="13.77734375" style="266" customWidth="1"/>
    <col min="14345" max="14345" width="13.6640625" style="266" customWidth="1"/>
    <col min="14346" max="14346" width="5" style="266" customWidth="1"/>
    <col min="14347" max="14593" width="8.88671875" style="266"/>
    <col min="14594" max="14594" width="17.77734375" style="266" customWidth="1"/>
    <col min="14595" max="14595" width="4" style="266" bestFit="1" customWidth="1"/>
    <col min="14596" max="14600" width="13.77734375" style="266" customWidth="1"/>
    <col min="14601" max="14601" width="13.6640625" style="266" customWidth="1"/>
    <col min="14602" max="14602" width="5" style="266" customWidth="1"/>
    <col min="14603" max="14849" width="8.88671875" style="266"/>
    <col min="14850" max="14850" width="17.77734375" style="266" customWidth="1"/>
    <col min="14851" max="14851" width="4" style="266" bestFit="1" customWidth="1"/>
    <col min="14852" max="14856" width="13.77734375" style="266" customWidth="1"/>
    <col min="14857" max="14857" width="13.6640625" style="266" customWidth="1"/>
    <col min="14858" max="14858" width="5" style="266" customWidth="1"/>
    <col min="14859" max="15105" width="8.88671875" style="266"/>
    <col min="15106" max="15106" width="17.77734375" style="266" customWidth="1"/>
    <col min="15107" max="15107" width="4" style="266" bestFit="1" customWidth="1"/>
    <col min="15108" max="15112" width="13.77734375" style="266" customWidth="1"/>
    <col min="15113" max="15113" width="13.6640625" style="266" customWidth="1"/>
    <col min="15114" max="15114" width="5" style="266" customWidth="1"/>
    <col min="15115" max="15361" width="8.88671875" style="266"/>
    <col min="15362" max="15362" width="17.77734375" style="266" customWidth="1"/>
    <col min="15363" max="15363" width="4" style="266" bestFit="1" customWidth="1"/>
    <col min="15364" max="15368" width="13.77734375" style="266" customWidth="1"/>
    <col min="15369" max="15369" width="13.6640625" style="266" customWidth="1"/>
    <col min="15370" max="15370" width="5" style="266" customWidth="1"/>
    <col min="15371" max="15617" width="8.88671875" style="266"/>
    <col min="15618" max="15618" width="17.77734375" style="266" customWidth="1"/>
    <col min="15619" max="15619" width="4" style="266" bestFit="1" customWidth="1"/>
    <col min="15620" max="15624" width="13.77734375" style="266" customWidth="1"/>
    <col min="15625" max="15625" width="13.6640625" style="266" customWidth="1"/>
    <col min="15626" max="15626" width="5" style="266" customWidth="1"/>
    <col min="15627" max="15873" width="8.88671875" style="266"/>
    <col min="15874" max="15874" width="17.77734375" style="266" customWidth="1"/>
    <col min="15875" max="15875" width="4" style="266" bestFit="1" customWidth="1"/>
    <col min="15876" max="15880" width="13.77734375" style="266" customWidth="1"/>
    <col min="15881" max="15881" width="13.6640625" style="266" customWidth="1"/>
    <col min="15882" max="15882" width="5" style="266" customWidth="1"/>
    <col min="15883" max="16129" width="8.88671875" style="266"/>
    <col min="16130" max="16130" width="17.77734375" style="266" customWidth="1"/>
    <col min="16131" max="16131" width="4" style="266" bestFit="1" customWidth="1"/>
    <col min="16132" max="16136" width="13.77734375" style="266" customWidth="1"/>
    <col min="16137" max="16137" width="13.6640625" style="266" customWidth="1"/>
    <col min="16138" max="16138" width="5" style="266" customWidth="1"/>
    <col min="16139" max="16384" width="8.88671875" style="266"/>
  </cols>
  <sheetData>
    <row r="1" spans="2:9" s="254" customFormat="1" ht="24" customHeight="1" x14ac:dyDescent="0.45">
      <c r="B1" s="449" t="s">
        <v>274</v>
      </c>
    </row>
    <row r="2" spans="2:9" s="254" customFormat="1" ht="19.5" customHeight="1" x14ac:dyDescent="0.45"/>
    <row r="3" spans="2:9" s="254" customFormat="1" ht="19.5" customHeight="1" thickBot="1" x14ac:dyDescent="0.5">
      <c r="B3" s="254" t="s">
        <v>266</v>
      </c>
      <c r="G3" s="255"/>
    </row>
    <row r="4" spans="2:9" s="254" customFormat="1" ht="19.5" customHeight="1" x14ac:dyDescent="0.45">
      <c r="B4" s="439" t="s">
        <v>228</v>
      </c>
      <c r="C4" s="441" t="s">
        <v>22</v>
      </c>
      <c r="D4" s="256" t="s">
        <v>229</v>
      </c>
      <c r="E4" s="256" t="s">
        <v>230</v>
      </c>
      <c r="F4" s="256" t="s">
        <v>231</v>
      </c>
      <c r="G4" s="257" t="s">
        <v>232</v>
      </c>
    </row>
    <row r="5" spans="2:9" s="254" customFormat="1" ht="19.5" customHeight="1" x14ac:dyDescent="0.45">
      <c r="B5" s="440"/>
      <c r="C5" s="442"/>
      <c r="D5" s="259" t="s">
        <v>233</v>
      </c>
      <c r="E5" s="259" t="s">
        <v>234</v>
      </c>
      <c r="F5" s="259" t="s">
        <v>235</v>
      </c>
      <c r="G5" s="260" t="s">
        <v>236</v>
      </c>
    </row>
    <row r="6" spans="2:9" s="254" customFormat="1" ht="19.5" customHeight="1" x14ac:dyDescent="0.45">
      <c r="B6" s="264" t="s">
        <v>237</v>
      </c>
      <c r="C6" s="261" t="s">
        <v>238</v>
      </c>
      <c r="D6" s="258"/>
      <c r="E6" s="258"/>
      <c r="F6" s="258"/>
      <c r="G6" s="268" t="str">
        <f>IFERROR((E6+F6)/D6,"")</f>
        <v/>
      </c>
    </row>
    <row r="7" spans="2:9" s="254" customFormat="1" ht="19.5" customHeight="1" x14ac:dyDescent="0.45">
      <c r="B7" s="264" t="s">
        <v>239</v>
      </c>
      <c r="C7" s="261" t="s">
        <v>238</v>
      </c>
      <c r="D7" s="258"/>
      <c r="E7" s="258"/>
      <c r="F7" s="258"/>
      <c r="G7" s="268" t="str">
        <f t="shared" ref="G7:G13" si="0">IFERROR((E7+F7)/D7,"")</f>
        <v/>
      </c>
    </row>
    <row r="8" spans="2:9" s="254" customFormat="1" ht="19.5" customHeight="1" x14ac:dyDescent="0.45">
      <c r="B8" s="264" t="s">
        <v>240</v>
      </c>
      <c r="C8" s="261" t="s">
        <v>238</v>
      </c>
      <c r="D8" s="258"/>
      <c r="E8" s="258"/>
      <c r="F8" s="258"/>
      <c r="G8" s="268" t="str">
        <f t="shared" si="0"/>
        <v/>
      </c>
    </row>
    <row r="9" spans="2:9" s="254" customFormat="1" ht="19.5" customHeight="1" x14ac:dyDescent="0.45">
      <c r="B9" s="264" t="s">
        <v>241</v>
      </c>
      <c r="C9" s="261" t="s">
        <v>265</v>
      </c>
      <c r="D9" s="258"/>
      <c r="E9" s="258"/>
      <c r="F9" s="258"/>
      <c r="G9" s="268" t="str">
        <f t="shared" si="0"/>
        <v/>
      </c>
    </row>
    <row r="10" spans="2:9" s="254" customFormat="1" ht="19.5" customHeight="1" x14ac:dyDescent="0.45">
      <c r="B10" s="264" t="s">
        <v>242</v>
      </c>
      <c r="C10" s="261" t="s">
        <v>238</v>
      </c>
      <c r="D10" s="258"/>
      <c r="E10" s="258"/>
      <c r="F10" s="258"/>
      <c r="G10" s="268" t="str">
        <f t="shared" si="0"/>
        <v/>
      </c>
    </row>
    <row r="11" spans="2:9" s="254" customFormat="1" ht="19.5" customHeight="1" x14ac:dyDescent="0.45">
      <c r="B11" s="264" t="s">
        <v>243</v>
      </c>
      <c r="C11" s="261" t="s">
        <v>244</v>
      </c>
      <c r="D11" s="258"/>
      <c r="E11" s="258"/>
      <c r="F11" s="258"/>
      <c r="G11" s="268" t="str">
        <f t="shared" si="0"/>
        <v/>
      </c>
    </row>
    <row r="12" spans="2:9" s="254" customFormat="1" ht="19.5" customHeight="1" x14ac:dyDescent="0.45">
      <c r="B12" s="264" t="s">
        <v>245</v>
      </c>
      <c r="C12" s="261"/>
      <c r="D12" s="258"/>
      <c r="E12" s="258"/>
      <c r="F12" s="258"/>
      <c r="G12" s="268" t="str">
        <f t="shared" si="0"/>
        <v/>
      </c>
    </row>
    <row r="13" spans="2:9" s="254" customFormat="1" ht="19.5" customHeight="1" thickBot="1" x14ac:dyDescent="0.5">
      <c r="B13" s="262" t="s">
        <v>245</v>
      </c>
      <c r="C13" s="263"/>
      <c r="D13" s="269"/>
      <c r="E13" s="269"/>
      <c r="F13" s="269"/>
      <c r="G13" s="270" t="str">
        <f t="shared" si="0"/>
        <v/>
      </c>
    </row>
    <row r="14" spans="2:9" s="254" customFormat="1" ht="19.5" customHeight="1" x14ac:dyDescent="0.45"/>
    <row r="15" spans="2:9" s="254" customFormat="1" ht="19.5" customHeight="1" x14ac:dyDescent="0.45"/>
    <row r="16" spans="2:9" s="254" customFormat="1" ht="19.5" customHeight="1" thickBot="1" x14ac:dyDescent="0.5">
      <c r="B16" s="254" t="s">
        <v>267</v>
      </c>
      <c r="I16" s="255"/>
    </row>
    <row r="17" spans="2:9" s="254" customFormat="1" ht="19.5" customHeight="1" x14ac:dyDescent="0.45">
      <c r="B17" s="443" t="s">
        <v>246</v>
      </c>
      <c r="C17" s="441" t="s">
        <v>22</v>
      </c>
      <c r="D17" s="256" t="s">
        <v>247</v>
      </c>
      <c r="E17" s="256" t="s">
        <v>248</v>
      </c>
      <c r="F17" s="256" t="s">
        <v>249</v>
      </c>
      <c r="G17" s="256" t="s">
        <v>250</v>
      </c>
      <c r="H17" s="256" t="s">
        <v>251</v>
      </c>
      <c r="I17" s="257" t="s">
        <v>252</v>
      </c>
    </row>
    <row r="18" spans="2:9" s="254" customFormat="1" ht="19.5" customHeight="1" x14ac:dyDescent="0.45">
      <c r="B18" s="444"/>
      <c r="C18" s="442"/>
      <c r="D18" s="259" t="s">
        <v>233</v>
      </c>
      <c r="E18" s="259" t="s">
        <v>234</v>
      </c>
      <c r="F18" s="259" t="s">
        <v>235</v>
      </c>
      <c r="G18" s="259" t="s">
        <v>253</v>
      </c>
      <c r="H18" s="259" t="s">
        <v>254</v>
      </c>
      <c r="I18" s="260" t="s">
        <v>255</v>
      </c>
    </row>
    <row r="19" spans="2:9" s="254" customFormat="1" ht="19.5" customHeight="1" x14ac:dyDescent="0.45">
      <c r="B19" s="264" t="s">
        <v>256</v>
      </c>
      <c r="C19" s="261" t="s">
        <v>257</v>
      </c>
      <c r="D19" s="258"/>
      <c r="E19" s="258"/>
      <c r="F19" s="258"/>
      <c r="G19" s="258"/>
      <c r="H19" s="258"/>
      <c r="I19" s="271" t="str">
        <f>IFERROR((E19+F19+H19)/D19,"")</f>
        <v/>
      </c>
    </row>
    <row r="20" spans="2:9" s="254" customFormat="1" ht="19.5" customHeight="1" x14ac:dyDescent="0.45">
      <c r="B20" s="264" t="s">
        <v>258</v>
      </c>
      <c r="C20" s="261" t="s">
        <v>238</v>
      </c>
      <c r="D20" s="258"/>
      <c r="E20" s="258"/>
      <c r="F20" s="258"/>
      <c r="G20" s="258"/>
      <c r="H20" s="258"/>
      <c r="I20" s="271" t="str">
        <f t="shared" ref="I20:I22" si="1">IFERROR((E20+F20+H20)/D20,"")</f>
        <v/>
      </c>
    </row>
    <row r="21" spans="2:9" s="254" customFormat="1" ht="19.5" customHeight="1" x14ac:dyDescent="0.45">
      <c r="B21" s="264" t="s">
        <v>240</v>
      </c>
      <c r="C21" s="261" t="s">
        <v>257</v>
      </c>
      <c r="D21" s="258"/>
      <c r="E21" s="258"/>
      <c r="F21" s="258"/>
      <c r="G21" s="258"/>
      <c r="H21" s="258"/>
      <c r="I21" s="271" t="str">
        <f t="shared" si="1"/>
        <v/>
      </c>
    </row>
    <row r="22" spans="2:9" s="254" customFormat="1" ht="19.5" customHeight="1" thickBot="1" x14ac:dyDescent="0.5">
      <c r="B22" s="262" t="s">
        <v>259</v>
      </c>
      <c r="C22" s="263" t="s">
        <v>238</v>
      </c>
      <c r="D22" s="269"/>
      <c r="E22" s="269"/>
      <c r="F22" s="269"/>
      <c r="G22" s="269"/>
      <c r="H22" s="269"/>
      <c r="I22" s="272" t="str">
        <f t="shared" si="1"/>
        <v/>
      </c>
    </row>
    <row r="23" spans="2:9" s="254" customFormat="1" ht="19.5" customHeight="1" x14ac:dyDescent="0.45"/>
    <row r="24" spans="2:9" s="254" customFormat="1" ht="19.5" customHeight="1" x14ac:dyDescent="0.45"/>
    <row r="25" spans="2:9" s="254" customFormat="1" ht="19.5" customHeight="1" thickBot="1" x14ac:dyDescent="0.5">
      <c r="B25" s="254" t="s">
        <v>268</v>
      </c>
      <c r="H25" s="255"/>
    </row>
    <row r="26" spans="2:9" s="254" customFormat="1" ht="30" customHeight="1" x14ac:dyDescent="0.45">
      <c r="B26" s="445"/>
      <c r="C26" s="441" t="s">
        <v>22</v>
      </c>
      <c r="D26" s="256" t="s">
        <v>247</v>
      </c>
      <c r="E26" s="256" t="s">
        <v>248</v>
      </c>
      <c r="F26" s="256" t="s">
        <v>260</v>
      </c>
      <c r="G26" s="256" t="s">
        <v>261</v>
      </c>
      <c r="H26" s="257" t="s">
        <v>262</v>
      </c>
    </row>
    <row r="27" spans="2:9" s="254" customFormat="1" ht="19.5" customHeight="1" x14ac:dyDescent="0.45">
      <c r="B27" s="446"/>
      <c r="C27" s="442"/>
      <c r="D27" s="259" t="s">
        <v>233</v>
      </c>
      <c r="E27" s="259" t="s">
        <v>234</v>
      </c>
      <c r="F27" s="259" t="s">
        <v>235</v>
      </c>
      <c r="G27" s="259" t="s">
        <v>253</v>
      </c>
      <c r="H27" s="260" t="s">
        <v>263</v>
      </c>
    </row>
    <row r="28" spans="2:9" s="254" customFormat="1" ht="19.5" customHeight="1" thickBot="1" x14ac:dyDescent="0.5">
      <c r="B28" s="262" t="s">
        <v>264</v>
      </c>
      <c r="C28" s="263" t="s">
        <v>257</v>
      </c>
      <c r="D28" s="269"/>
      <c r="E28" s="269"/>
      <c r="F28" s="269"/>
      <c r="G28" s="269"/>
      <c r="H28" s="270" t="str">
        <f>IFERROR((E28+F28)/D28,"")</f>
        <v/>
      </c>
    </row>
    <row r="29" spans="2:9" s="265" customFormat="1" x14ac:dyDescent="0.4"/>
    <row r="30" spans="2:9" s="265" customFormat="1" x14ac:dyDescent="0.4"/>
    <row r="31" spans="2:9" s="265" customFormat="1" x14ac:dyDescent="0.4"/>
    <row r="32" spans="2:9" s="265" customFormat="1" x14ac:dyDescent="0.4"/>
  </sheetData>
  <mergeCells count="6">
    <mergeCell ref="B4:B5"/>
    <mergeCell ref="C4:C5"/>
    <mergeCell ref="B17:B18"/>
    <mergeCell ref="C17:C18"/>
    <mergeCell ref="B26:B27"/>
    <mergeCell ref="C26:C27"/>
  </mergeCells>
  <phoneticPr fontId="1"/>
  <pageMargins left="0.7" right="0.7" top="0.75" bottom="0.75" header="0.3" footer="0.3"/>
  <pageSetup paperSize="9" scale="4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8"/>
  <sheetViews>
    <sheetView view="pageBreakPreview" zoomScale="80" zoomScaleNormal="80" zoomScaleSheetLayoutView="80" workbookViewId="0"/>
  </sheetViews>
  <sheetFormatPr defaultColWidth="12.6640625" defaultRowHeight="17.25" x14ac:dyDescent="0.45"/>
  <cols>
    <col min="1" max="3" width="3.77734375" style="247" customWidth="1"/>
    <col min="4" max="4" width="52.77734375" style="247" customWidth="1"/>
    <col min="5" max="5" width="27.6640625" style="247" customWidth="1"/>
    <col min="6" max="10" width="12.6640625" style="247" customWidth="1"/>
    <col min="11" max="16384" width="12.6640625" style="247"/>
  </cols>
  <sheetData>
    <row r="1" spans="2:8" ht="24.95" customHeight="1" x14ac:dyDescent="0.45">
      <c r="B1" s="246" t="s">
        <v>218</v>
      </c>
      <c r="E1" s="246"/>
      <c r="F1" s="248"/>
      <c r="G1" s="248"/>
    </row>
    <row r="2" spans="2:8" ht="18" customHeight="1" x14ac:dyDescent="0.45">
      <c r="B2" s="246"/>
      <c r="E2" s="246"/>
      <c r="F2" s="248"/>
      <c r="G2" s="248"/>
    </row>
    <row r="3" spans="2:8" ht="18" customHeight="1" thickBot="1" x14ac:dyDescent="0.5">
      <c r="C3" s="247" t="s">
        <v>217</v>
      </c>
      <c r="D3" s="249"/>
    </row>
    <row r="4" spans="2:8" ht="20.100000000000001" customHeight="1" x14ac:dyDescent="0.45">
      <c r="D4" s="447" t="s">
        <v>198</v>
      </c>
      <c r="E4" s="448"/>
    </row>
    <row r="5" spans="2:8" ht="20.100000000000001" customHeight="1" x14ac:dyDescent="0.45">
      <c r="C5" s="250"/>
      <c r="D5" s="239" t="s">
        <v>220</v>
      </c>
      <c r="E5" s="252" t="s">
        <v>219</v>
      </c>
      <c r="H5" s="249"/>
    </row>
    <row r="6" spans="2:8" ht="20.100000000000001" customHeight="1" thickBot="1" x14ac:dyDescent="0.5">
      <c r="D6" s="251" t="s">
        <v>221</v>
      </c>
      <c r="E6" s="253" t="s">
        <v>219</v>
      </c>
    </row>
    <row r="7" spans="2:8" ht="18" customHeight="1" x14ac:dyDescent="0.45"/>
    <row r="8" spans="2:8" ht="18" customHeight="1" x14ac:dyDescent="0.45"/>
  </sheetData>
  <mergeCells count="1">
    <mergeCell ref="D4:E4"/>
  </mergeCells>
  <phoneticPr fontId="1"/>
  <pageMargins left="0.7" right="0.7" top="0.75" bottom="0.75" header="0.3" footer="0.3"/>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自己チェック表の構成・入力の手順等</vt:lpstr>
      <vt:lpstr>1. 事業の規模</vt:lpstr>
      <vt:lpstr>2. 環境への負荷の状況（取りまとめ表）</vt:lpstr>
      <vt:lpstr>3. エネルギー使用量</vt:lpstr>
      <vt:lpstr>4. 一般廃棄物排出量等</vt:lpstr>
      <vt:lpstr>5. 産業廃棄物排出量等</vt:lpstr>
      <vt:lpstr>6. 水使用量及び総排水量</vt:lpstr>
      <vt:lpstr>7. 化学物質使用量</vt:lpstr>
      <vt:lpstr>8. 資源使用量</vt:lpstr>
      <vt:lpstr>9. グリーン購入実績</vt:lpstr>
      <vt:lpstr>10. 公共事業</vt:lpstr>
      <vt:lpstr>11. その他</vt:lpstr>
      <vt:lpstr>'1. 事業の規模'!Print_Area</vt:lpstr>
      <vt:lpstr>'10. 公共事業'!Print_Area</vt:lpstr>
      <vt:lpstr>'11. その他'!Print_Area</vt:lpstr>
      <vt:lpstr>'2. 環境への負荷の状況（取りまとめ表）'!Print_Area</vt:lpstr>
      <vt:lpstr>'3. エネルギー使用量'!Print_Area</vt:lpstr>
      <vt:lpstr>'4. 一般廃棄物排出量等'!Print_Area</vt:lpstr>
      <vt:lpstr>'5. 産業廃棄物排出量等'!Print_Area</vt:lpstr>
      <vt:lpstr>'6. 水使用量及び総排水量'!Print_Area</vt:lpstr>
      <vt:lpstr>'7. 化学物質使用量'!Print_Area</vt:lpstr>
      <vt:lpstr>'8. 資源使用量'!Print_Area</vt:lpstr>
      <vt:lpstr>'9. グリーン購入実績'!Print_Area</vt:lpstr>
      <vt:lpstr>自己チェック表の構成・入力の手順等!Print_Area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dc:creator>
  <cp:lastModifiedBy>oi</cp:lastModifiedBy>
  <cp:lastPrinted>2019-03-18T07:39:36Z</cp:lastPrinted>
  <dcterms:created xsi:type="dcterms:W3CDTF">2016-09-07T20:03:20Z</dcterms:created>
  <dcterms:modified xsi:type="dcterms:W3CDTF">2019-05-10T07:21:35Z</dcterms:modified>
</cp:coreProperties>
</file>